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690" windowWidth="17235" windowHeight="8415"/>
  </bookViews>
  <sheets>
    <sheet name="Форма КП с объемами" sheetId="12" r:id="rId1"/>
  </sheets>
  <calcPr calcId="145621"/>
</workbook>
</file>

<file path=xl/calcChain.xml><?xml version="1.0" encoding="utf-8"?>
<calcChain xmlns="http://schemas.openxmlformats.org/spreadsheetml/2006/main">
  <c r="G158" i="12" l="1"/>
  <c r="G159" i="12"/>
  <c r="G160" i="12"/>
  <c r="G161" i="12"/>
  <c r="G162" i="12"/>
  <c r="G233" i="12" l="1"/>
  <c r="G234" i="12"/>
  <c r="G235" i="12"/>
  <c r="G236" i="12"/>
  <c r="G237" i="12"/>
  <c r="G238" i="12"/>
  <c r="G239" i="12"/>
  <c r="G240" i="12"/>
  <c r="G241" i="12"/>
  <c r="G242" i="12"/>
  <c r="G243" i="12"/>
  <c r="G244" i="12"/>
  <c r="G245" i="12"/>
  <c r="G246" i="12"/>
  <c r="G247" i="12"/>
  <c r="G248" i="12"/>
  <c r="G249" i="12"/>
  <c r="G250" i="12"/>
  <c r="G251" i="12"/>
  <c r="G252" i="12"/>
  <c r="G253" i="12"/>
  <c r="G254" i="12"/>
  <c r="G255" i="12"/>
  <c r="G256" i="12"/>
  <c r="G257" i="12"/>
  <c r="G267" i="12"/>
  <c r="G268" i="12"/>
  <c r="G281" i="12"/>
  <c r="G280" i="12"/>
  <c r="G277" i="12"/>
  <c r="G274" i="12"/>
  <c r="G273" i="12" l="1"/>
  <c r="G276" i="12"/>
  <c r="G279" i="12"/>
  <c r="G105" i="12" l="1"/>
  <c r="G106" i="12"/>
  <c r="G107" i="12"/>
  <c r="G108" i="12"/>
  <c r="G109" i="12"/>
  <c r="G110" i="12"/>
  <c r="G111" i="12"/>
  <c r="G112" i="12"/>
  <c r="G113" i="12"/>
  <c r="G114" i="12"/>
  <c r="G104" i="12"/>
  <c r="G92" i="12"/>
  <c r="G93" i="12"/>
  <c r="G94" i="12"/>
  <c r="G95" i="12"/>
  <c r="G96" i="12"/>
  <c r="G97" i="12"/>
  <c r="G98" i="12"/>
  <c r="G99" i="12"/>
  <c r="G100" i="12"/>
  <c r="G101" i="12"/>
  <c r="G91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72" i="12"/>
  <c r="G71" i="12"/>
  <c r="G57" i="12"/>
  <c r="G58" i="12"/>
  <c r="G59" i="12"/>
  <c r="G60" i="12"/>
  <c r="G61" i="12"/>
  <c r="G62" i="12"/>
  <c r="G63" i="12"/>
  <c r="G64" i="12"/>
  <c r="G56" i="12"/>
  <c r="G68" i="12"/>
  <c r="G67" i="12"/>
  <c r="G42" i="12"/>
  <c r="G43" i="12"/>
  <c r="G44" i="12"/>
  <c r="G45" i="12"/>
  <c r="G46" i="12"/>
  <c r="G41" i="12"/>
  <c r="G34" i="12"/>
  <c r="G35" i="12"/>
  <c r="G36" i="12"/>
  <c r="G37" i="12"/>
  <c r="G38" i="12"/>
  <c r="G33" i="12"/>
  <c r="G23" i="12"/>
  <c r="G24" i="12"/>
  <c r="G25" i="12"/>
  <c r="G26" i="12"/>
  <c r="G27" i="12"/>
  <c r="G28" i="12"/>
  <c r="G29" i="12"/>
  <c r="G30" i="12"/>
  <c r="G22" i="12"/>
  <c r="G16" i="12"/>
  <c r="G17" i="12"/>
  <c r="A16" i="12"/>
  <c r="A17" i="12" s="1"/>
  <c r="A18" i="12" s="1"/>
  <c r="G69" i="12" l="1"/>
  <c r="G102" i="12"/>
  <c r="G31" i="12"/>
  <c r="G65" i="12"/>
  <c r="G39" i="12"/>
  <c r="G47" i="12"/>
  <c r="G115" i="12"/>
  <c r="G89" i="12"/>
  <c r="G266" i="12"/>
  <c r="G265" i="12"/>
  <c r="G264" i="12"/>
  <c r="G263" i="12"/>
  <c r="G262" i="12"/>
  <c r="G261" i="12"/>
  <c r="G260" i="12"/>
  <c r="G259" i="12"/>
  <c r="G258" i="12"/>
  <c r="G232" i="12"/>
  <c r="G231" i="12"/>
  <c r="G230" i="12"/>
  <c r="G229" i="12"/>
  <c r="G228" i="12"/>
  <c r="G225" i="12"/>
  <c r="G224" i="12"/>
  <c r="G223" i="12"/>
  <c r="G222" i="12"/>
  <c r="G221" i="12"/>
  <c r="G220" i="12"/>
  <c r="G219" i="12"/>
  <c r="G218" i="12"/>
  <c r="G217" i="12"/>
  <c r="G213" i="12"/>
  <c r="G212" i="12"/>
  <c r="G211" i="12"/>
  <c r="G210" i="12"/>
  <c r="G209" i="12"/>
  <c r="G208" i="12"/>
  <c r="G207" i="12"/>
  <c r="G206" i="12"/>
  <c r="G205" i="12"/>
  <c r="G204" i="12"/>
  <c r="G203" i="12"/>
  <c r="G202" i="12"/>
  <c r="G199" i="12"/>
  <c r="G198" i="12"/>
  <c r="G197" i="12"/>
  <c r="G196" i="12"/>
  <c r="G195" i="12"/>
  <c r="G194" i="12"/>
  <c r="G193" i="12"/>
  <c r="G190" i="12"/>
  <c r="G189" i="12"/>
  <c r="G188" i="12"/>
  <c r="G187" i="12"/>
  <c r="G186" i="12"/>
  <c r="G183" i="12"/>
  <c r="G182" i="12"/>
  <c r="G181" i="12"/>
  <c r="G180" i="12"/>
  <c r="G179" i="12"/>
  <c r="G178" i="12"/>
  <c r="G177" i="12"/>
  <c r="G176" i="12"/>
  <c r="G175" i="12"/>
  <c r="G174" i="12"/>
  <c r="G173" i="12"/>
  <c r="G172" i="12"/>
  <c r="G171" i="12"/>
  <c r="G170" i="12"/>
  <c r="G169" i="12"/>
  <c r="G168" i="12"/>
  <c r="G167" i="12"/>
  <c r="G166" i="12"/>
  <c r="G165" i="12"/>
  <c r="G164" i="12"/>
  <c r="G163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0" i="12"/>
  <c r="G129" i="12"/>
  <c r="G128" i="12"/>
  <c r="G127" i="12"/>
  <c r="G126" i="12"/>
  <c r="G125" i="12"/>
  <c r="G124" i="12"/>
  <c r="G121" i="12"/>
  <c r="G120" i="12"/>
  <c r="G119" i="12"/>
  <c r="G118" i="12"/>
  <c r="G117" i="12"/>
  <c r="G53" i="12"/>
  <c r="G52" i="12"/>
  <c r="G51" i="12"/>
  <c r="G50" i="12"/>
  <c r="G49" i="12"/>
  <c r="G18" i="12"/>
  <c r="A22" i="12"/>
  <c r="A23" i="12" s="1"/>
  <c r="A24" i="12" s="1"/>
  <c r="A25" i="12" s="1"/>
  <c r="A26" i="12" s="1"/>
  <c r="A27" i="12" s="1"/>
  <c r="A28" i="12" s="1"/>
  <c r="A29" i="12" s="1"/>
  <c r="A30" i="12" s="1"/>
  <c r="A33" i="12" s="1"/>
  <c r="A34" i="12" s="1"/>
  <c r="A35" i="12" s="1"/>
  <c r="A36" i="12" s="1"/>
  <c r="A37" i="12" s="1"/>
  <c r="A38" i="12" s="1"/>
  <c r="A41" i="12" s="1"/>
  <c r="A42" i="12" s="1"/>
  <c r="A43" i="12" s="1"/>
  <c r="A44" i="12" s="1"/>
  <c r="A45" i="12" s="1"/>
  <c r="A46" i="12" s="1"/>
  <c r="A49" i="12" s="1"/>
  <c r="A50" i="12" s="1"/>
  <c r="A51" i="12" s="1"/>
  <c r="A52" i="12" s="1"/>
  <c r="A56" i="12" s="1"/>
  <c r="G15" i="12"/>
  <c r="G269" i="12" l="1"/>
  <c r="G54" i="12"/>
  <c r="G214" i="12"/>
  <c r="G200" i="12"/>
  <c r="G226" i="12"/>
  <c r="G131" i="12"/>
  <c r="G191" i="12"/>
  <c r="G19" i="12"/>
  <c r="G122" i="12"/>
  <c r="G184" i="12"/>
  <c r="A57" i="12"/>
  <c r="G132" i="12" l="1"/>
  <c r="G270" i="12"/>
  <c r="A58" i="12"/>
  <c r="A59" i="12" s="1"/>
  <c r="A60" i="12" s="1"/>
  <c r="A61" i="12" s="1"/>
  <c r="A62" i="12" s="1"/>
  <c r="A63" i="12" s="1"/>
  <c r="A64" i="12" s="1"/>
  <c r="A67" i="12" s="1"/>
  <c r="A68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4" i="12" s="1"/>
  <c r="A105" i="12" s="1"/>
  <c r="A106" i="12" s="1"/>
  <c r="A107" i="12" s="1"/>
  <c r="A109" i="12" s="1"/>
  <c r="A110" i="12" s="1"/>
  <c r="A111" i="12" s="1"/>
  <c r="A112" i="12" s="1"/>
  <c r="A113" i="12" s="1"/>
  <c r="A114" i="12" s="1"/>
  <c r="A117" i="12" s="1"/>
  <c r="A118" i="12" s="1"/>
  <c r="A119" i="12" s="1"/>
  <c r="A120" i="12" s="1"/>
  <c r="A121" i="12" s="1"/>
  <c r="A124" i="12" l="1"/>
  <c r="A125" i="12" s="1"/>
  <c r="A126" i="12" s="1"/>
  <c r="A127" i="12" s="1"/>
  <c r="A128" i="12" s="1"/>
  <c r="A129" i="12" s="1"/>
  <c r="A130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6" i="12" s="1"/>
  <c r="A187" i="12" s="1"/>
  <c r="A188" i="12" l="1"/>
  <c r="A189" i="12" s="1"/>
  <c r="A190" i="12" s="1"/>
  <c r="A193" i="12" s="1"/>
  <c r="A194" i="12" s="1"/>
  <c r="A195" i="12" s="1"/>
  <c r="A196" i="12" s="1"/>
  <c r="A197" i="12" s="1"/>
  <c r="A198" i="12" s="1"/>
  <c r="A199" i="12" s="1"/>
  <c r="A202" i="12" s="1"/>
  <c r="A203" i="12" s="1"/>
  <c r="A204" i="12" l="1"/>
  <c r="A205" i="12" s="1"/>
  <c r="A206" i="12" s="1"/>
  <c r="A207" i="12" s="1"/>
  <c r="A208" i="12" s="1"/>
  <c r="A209" i="12" s="1"/>
  <c r="A210" i="12" s="1"/>
  <c r="A211" i="12" s="1"/>
  <c r="A212" i="12" s="1"/>
  <c r="A213" i="12" s="1"/>
  <c r="A216" i="12" s="1"/>
  <c r="A220" i="12" s="1"/>
  <c r="A221" i="12" s="1"/>
  <c r="A222" i="12" s="1"/>
  <c r="A223" i="12" s="1"/>
  <c r="A224" i="12" s="1"/>
  <c r="A225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73" i="12" s="1"/>
  <c r="A276" i="12" s="1"/>
  <c r="G282" i="12" l="1"/>
  <c r="G283" i="12" s="1"/>
</calcChain>
</file>

<file path=xl/sharedStrings.xml><?xml version="1.0" encoding="utf-8"?>
<sst xmlns="http://schemas.openxmlformats.org/spreadsheetml/2006/main" count="554" uniqueCount="349">
  <si>
    <t>шт</t>
  </si>
  <si>
    <t>м/п</t>
  </si>
  <si>
    <t>Кабель ВВГнгls 3*1,5 кв. мм</t>
  </si>
  <si>
    <t>Кабель ВВГнгls 3*2,5 кв. мм</t>
  </si>
  <si>
    <t>Кабель ВВГнгls 5*10 кв. мм</t>
  </si>
  <si>
    <t>Помпа дренажная проточная</t>
  </si>
  <si>
    <t>компл</t>
  </si>
  <si>
    <t>м.п.</t>
  </si>
  <si>
    <t>Установка дверных ограничителей</t>
  </si>
  <si>
    <t>Наименование</t>
  </si>
  <si>
    <t>шт.</t>
  </si>
  <si>
    <t>Единица измерения</t>
  </si>
  <si>
    <t>м²</t>
  </si>
  <si>
    <t>№ п/п</t>
  </si>
  <si>
    <t>Кол-во</t>
  </si>
  <si>
    <t>комплект</t>
  </si>
  <si>
    <t>Демонтажные работы</t>
  </si>
  <si>
    <t>Раздел 1. Проектирование</t>
  </si>
  <si>
    <t>Потолочные конструкции</t>
  </si>
  <si>
    <t>2.1</t>
  </si>
  <si>
    <t>2.2</t>
  </si>
  <si>
    <t>2.3</t>
  </si>
  <si>
    <t xml:space="preserve">Устройство сантехнических перегородок (2100 мм высотой) из ДСП покрытого влагостойким пластиком, серо-серебристого цвета. </t>
  </si>
  <si>
    <t>Ед.изм</t>
  </si>
  <si>
    <t>Штукатурка стен гипсовым составом с толщиной слоя до 20мм (только для внешних и капитальных стен), по металлическим оцинкованным маякам, включая нанесение грунта "Тифи-Грунт"</t>
  </si>
  <si>
    <t>Гофра электрическая 25мм, включая клипсы</t>
  </si>
  <si>
    <t>пог.м</t>
  </si>
  <si>
    <t>Монтаж защитных перфорированных металических уголков на внешние углы стен ГКЛ, под дальнейшую шпатлевку.</t>
  </si>
  <si>
    <t>Напольные покрытия</t>
  </si>
  <si>
    <t>Дверные заполнения</t>
  </si>
  <si>
    <t>кв.м</t>
  </si>
  <si>
    <t>Раздел 3. Инженерные системы</t>
  </si>
  <si>
    <t>Сантехнические работы</t>
  </si>
  <si>
    <t>Финишная шпатлёвка стен под окраску с применением финиш пасты Sheetrock (допустимые аналоги - шпаклевка Shelton пр-ва Bau Master, или Multi-Finish пр-ва Тиги-Кнауф) и нанесение грунта глубокого проникновения "Тифи-грунт"</t>
  </si>
  <si>
    <t>Электроснабжение, Освещение.</t>
  </si>
  <si>
    <t>Ситема автоматической пожарной сигнализации</t>
  </si>
  <si>
    <t>кв.м площади</t>
  </si>
  <si>
    <t>Ситема оповещения и управления эвакуацией</t>
  </si>
  <si>
    <t>Устройство системы опоещения и управления эвакуации, в полном объеме, с установкой контрольно-приемного оборуования, световых указателей, кабельной продукции, оповещателей и прочих необходимых материалов и выполнения работ, включая пусконаладочные работы, проверки комплекса в режимах контроля, передачу в эскплуатацию.</t>
  </si>
  <si>
    <t>ИТОГО по разделу № 2.1:</t>
  </si>
  <si>
    <t>ИТОГО по разделу № 2.2:</t>
  </si>
  <si>
    <t>ИТОГО по разделу № 2.3:</t>
  </si>
  <si>
    <t>ИТОГО по разделу № 2.4:</t>
  </si>
  <si>
    <t>ИТОГО по разделу № 2.5:</t>
  </si>
  <si>
    <t>ИТОГО по разделу № 2.6:</t>
  </si>
  <si>
    <t>ИТОГО по разделу № 2.7:</t>
  </si>
  <si>
    <t>ИТОГО по разделу № 2.8:</t>
  </si>
  <si>
    <t>ИТОГО по разделу № 2.9:</t>
  </si>
  <si>
    <t>ИТОГО по разделу № 2.10:</t>
  </si>
  <si>
    <t>ИТОГО по разделу № 2.11:</t>
  </si>
  <si>
    <t>ИТОГО по разделу № 3.1:</t>
  </si>
  <si>
    <t>ИТОГО по разделу № 3.2:</t>
  </si>
  <si>
    <t>ИТОГО по разделу № 3.3:</t>
  </si>
  <si>
    <t>ИТОГО по разделу № 3.4:</t>
  </si>
  <si>
    <t>ИТОГО по разделу № 3.5:</t>
  </si>
  <si>
    <t>ИТОГО по разделу № 3.6:</t>
  </si>
  <si>
    <t>ИТОГО по разделу №3 (работы и материал):</t>
  </si>
  <si>
    <t>ИТОГО по разделу №2 (работы и материал):</t>
  </si>
  <si>
    <t>Примечание:</t>
  </si>
  <si>
    <t>От Подрядчика:                                                                                                                               От Заказчика:</t>
  </si>
  <si>
    <t>_______________________ /________________/                                                                       ___________________________ /_________________/</t>
  </si>
  <si>
    <t>ИТОГО по разделу №1:</t>
  </si>
  <si>
    <t>комплект по расчету</t>
  </si>
  <si>
    <t>Проведение пусконаладочных работ, проведение лабораторных испытаний с составлением отчетов Электроизмерительной Лаборатории</t>
  </si>
  <si>
    <t>Получение технического паспорта БТИ в черных линиях по законченному переустройству помещений.</t>
  </si>
  <si>
    <t>Примечание</t>
  </si>
  <si>
    <t>Проектные работы и согласование</t>
  </si>
  <si>
    <t>1.1</t>
  </si>
  <si>
    <t xml:space="preserve"> на выполнение комплекса работ по проектированию и выполению ремонтно-отделочных и инженерных работ в помещениях: </t>
  </si>
  <si>
    <t>ДО № 11 ПАО "МТС-Банк" по адресу: г. Хабаровск, ул.Панфиловцев, дом 34</t>
  </si>
  <si>
    <t>к Договору № _____</t>
  </si>
  <si>
    <t>от "___"__________ 2015г</t>
  </si>
  <si>
    <t>Стоимость Единичной расценки (материал, работа) учитывает все непредвиденные расходные материалы, крепежи и элементы, ручной инструмент, механизацию, доставку и подъем к месту производства работ, вывоз мусора, налоги и сборы, пусконаладочные работы и прочее.</t>
  </si>
  <si>
    <t>Бронеконструкции</t>
  </si>
  <si>
    <t>Разбор части бронеконструкций - фронт кассир-клиент с обратным монтажем в соответствии с измененным планировочным решением.</t>
  </si>
  <si>
    <t>Адресная сертификация кассового узла, с учетом измененного планировочного решения и кол-ва кассиров.</t>
  </si>
  <si>
    <t>Стоимость за ЕД изм. (рублей)</t>
  </si>
  <si>
    <t>Работ</t>
  </si>
  <si>
    <t>Материала</t>
  </si>
  <si>
    <t>Всего стоимость работ и материалов (руб)</t>
  </si>
  <si>
    <t>Демонтаж существующей отделки стен (плитка/стеклообои/обои) до жесткого и прочного основания.</t>
  </si>
  <si>
    <t>Демонтаж существующих дверных заполнений</t>
  </si>
  <si>
    <t>Устройство нового дверного проема в кирпичной капитальной стене 900*2100мм (в свету) с устройством усиления из металлопроката.</t>
  </si>
  <si>
    <t>с сохранением подсистемы 30%</t>
  </si>
  <si>
    <r>
      <t>Устройство перегородок из ГКЛ по металлическому каркасу (</t>
    </r>
    <r>
      <rPr>
        <sz val="11"/>
        <color rgb="FFFF0000"/>
        <rFont val="Times New Roman"/>
        <family val="1"/>
        <charset val="204"/>
      </rPr>
      <t>75 мм</t>
    </r>
    <r>
      <rPr>
        <sz val="11"/>
        <rFont val="Times New Roman"/>
        <family val="1"/>
        <charset val="204"/>
      </rPr>
      <t>) со звукоизоляцией, с обшивкой в два слоя ГКЛ 12мм с каждой из сторон, технология "Тиги-Кнауф", с устройством закладных для крепления дверных коробок, а также заделкой швов лентой Строби с выравниванием.</t>
    </r>
  </si>
  <si>
    <t>Перегородки и обшивка стен</t>
  </si>
  <si>
    <t>Закладка существующего проема в капитальной кирпичной стене, полнотелым кирпичем М150 с армированием рядов</t>
  </si>
  <si>
    <t>Кондиционирование</t>
  </si>
  <si>
    <t>Вентиляция</t>
  </si>
  <si>
    <t>Демонтаж кирпичных перегородок, включая отделку стен (обои/плитка/панели) включая погрузку и вывоз мусора.</t>
  </si>
  <si>
    <t>Демонтаж перегородок ГКЛ, включая чистовую отделку стен, погрузку и вывоз месора.</t>
  </si>
  <si>
    <t>в соответствии с ТЗ и проектом</t>
  </si>
  <si>
    <t>Демонтаж керамического гранита включая керамический плинтус, зачистку поверхности пола отследов клея.</t>
  </si>
  <si>
    <t>с возможностью  сохранением 30/40%</t>
  </si>
  <si>
    <t>Разбор подвесных потолков Армстронг (плиты/подвесная система + светильники) с сохранением электрических и слаботочных цепей.</t>
  </si>
  <si>
    <t>штук</t>
  </si>
  <si>
    <t>с сохранением 3шт</t>
  </si>
  <si>
    <t>Общестроительные работы</t>
  </si>
  <si>
    <t>Устройство армированной цементно песчанной стяжки пола, толщиной до 70мм с применением цемента марки М500, с армированием сеткой ВР1 с ячейкой 50*50мм.</t>
  </si>
  <si>
    <t>Устр-во подвесного потолка Армстронг Oasis Board T24</t>
  </si>
  <si>
    <t>Устр-во подвесного потолка Армстронг Prima Dune Plus Tegular (T24)</t>
  </si>
  <si>
    <t>Обратный монтаж ранее демонтированого подвесного потолка Армтсронг.</t>
  </si>
  <si>
    <t>Монтаж реечного подвесного алюминиевого потолка, с шириной рейки 150мм и "П" образным стеновым профилем</t>
  </si>
  <si>
    <t>Раздел 2. Общестроительные и Отделочные работы</t>
  </si>
  <si>
    <t>Устройство перегородок ГКЛ между рабочими местами кассиров, с устройством окна и шелевого проема для передачи документов А4. (подробно см.ТЗ).</t>
  </si>
  <si>
    <t>Демонтаж  существующей обшивки ГКЛ бронепанелей.</t>
  </si>
  <si>
    <t xml:space="preserve">Обшивка бронепанелей в 1 слой 12мм ГКЛ  -БЕЗ каркаса, непосредственно к броне. (сверление через ГКЛ под саморез д.у 3,2мм). </t>
  </si>
  <si>
    <t>Обшивка поверхностей внешних и капитальных стен, и  стояков из ГКЛ (2 слоя) по металлическому каркасу (27мм)</t>
  </si>
  <si>
    <t>Окна</t>
  </si>
  <si>
    <t>Изготовление и монтаж мобильного пандуса из металлопроката с креплением к асфальту.</t>
  </si>
  <si>
    <t>Заделка проемов от бронеокон -снятыми бронепанелями.</t>
  </si>
  <si>
    <t>Окраска существующих оконных решеток.</t>
  </si>
  <si>
    <t xml:space="preserve">Замена оконых ручек с встроеным замком на окнах со стороны главного фасада </t>
  </si>
  <si>
    <t>Замена лопнувших стеклопакетов, на новые с оклейкой бронепленкой А2.</t>
  </si>
  <si>
    <t>2.4</t>
  </si>
  <si>
    <t>2.5</t>
  </si>
  <si>
    <t>Поставка и монтаж дверей в сантехнические кабинки, материал аналогично перегородкам. Включая фурнитуру "хром-матовый" запирающее устройство "свободно-занято" Ширина полотна двери "стандартная" для дверей такого типа.</t>
  </si>
  <si>
    <t>2.6</t>
  </si>
  <si>
    <t>2.7</t>
  </si>
  <si>
    <r>
      <t xml:space="preserve">Оклейка стен и перегородок - </t>
    </r>
    <r>
      <rPr>
        <sz val="11"/>
        <color rgb="FFFF0000"/>
        <rFont val="Times New Roman"/>
        <family val="1"/>
        <charset val="204"/>
      </rPr>
      <t>Стеклохолстом</t>
    </r>
  </si>
  <si>
    <r>
      <t xml:space="preserve">Оклейка стен и перегородок - </t>
    </r>
    <r>
      <rPr>
        <sz val="11"/>
        <color rgb="FF0000FF"/>
        <rFont val="Times New Roman"/>
        <family val="1"/>
        <charset val="204"/>
      </rPr>
      <t>Стеклообоями</t>
    </r>
  </si>
  <si>
    <t>клиентская зона</t>
  </si>
  <si>
    <t>офисная зона</t>
  </si>
  <si>
    <t>Шпатлевка стен поверх стеклохолста, с применением смесей Ветонит LR+ , включая нанесение грунта глубокого проникновения "Тифи-Грунт".</t>
  </si>
  <si>
    <r>
      <t xml:space="preserve">Шпатлевка стен </t>
    </r>
    <r>
      <rPr>
        <sz val="11"/>
        <color rgb="FF0000FF"/>
        <rFont val="Times New Roman"/>
        <family val="1"/>
        <charset val="204"/>
      </rPr>
      <t>"черновая"</t>
    </r>
    <r>
      <rPr>
        <sz val="11"/>
        <rFont val="Times New Roman"/>
        <family val="1"/>
        <charset val="204"/>
      </rPr>
      <t xml:space="preserve"> для нивелирования грубых перепадов в плоскости стен и ГКЛ- перед оклейкой стен стеклохолстом или стеклообоями, с применением смесей Ветонит LR+, включая нанесение грунта "Тифи-Грунт"</t>
    </r>
  </si>
  <si>
    <t>Высококачественная окраска стен  с применением латексной краски с коллеровкой.</t>
  </si>
  <si>
    <t>Устройство ниши  в стяжке пола зоны 24*7 - высотой 50мм</t>
  </si>
  <si>
    <r>
      <t xml:space="preserve">Монтаж настеной глазурованной плитки светлых тонов в санузлах 200х300 мм. Толщина швов </t>
    </r>
    <r>
      <rPr>
        <sz val="11"/>
        <color rgb="FFFF0000"/>
        <rFont val="Times New Roman"/>
        <family val="1"/>
        <charset val="204"/>
      </rPr>
      <t>2мм</t>
    </r>
    <r>
      <rPr>
        <sz val="11"/>
        <rFont val="Times New Roman"/>
        <family val="1"/>
        <charset val="204"/>
      </rPr>
      <t>. Затирочная смесь-водостойкая в цвет плитки марки Ceresit или Vetonit.</t>
    </r>
  </si>
  <si>
    <t>Отделочные работы стен и потолка</t>
  </si>
  <si>
    <t xml:space="preserve">Устройство обмазочной гидроизоляции полов в санузлах. Составом типа Гидростоп, в несколько слоев с заводом на стены 200мм. </t>
  </si>
  <si>
    <t>Устр-во самовыравнивающегося наливного пола, толщиной слоя до 10мм, с использованием нивелирующей смеси, типа Sopro, Vetonit, Cerezit.</t>
  </si>
  <si>
    <t>Устройство пола из комерческого линолеума -офисная зона</t>
  </si>
  <si>
    <t>Монтаж пластикового плинтуса ПВХ (Россия).</t>
  </si>
  <si>
    <t>Укладка грязезащитного сборного модульного коврика.</t>
  </si>
  <si>
    <t>1200*600мм</t>
  </si>
  <si>
    <t>Укладка ранее демонтированного существующего керамического гранита подобрать чистые и цельные плитки, затереть швы водостойким составом. Керамический плинтус высотой 100мм из такой же плитки.</t>
  </si>
  <si>
    <t>2.8</t>
  </si>
  <si>
    <t>2.9</t>
  </si>
  <si>
    <t>Установка доводчиков дверей.</t>
  </si>
  <si>
    <t>Поставка и монтаж межкомнатных офисных дверей, включая наличник с 2х сторон, запорный механизм.</t>
  </si>
  <si>
    <t>Установка металлических противопожарных дверей EI60.</t>
  </si>
  <si>
    <t>Обратный монтаж ранее снятых межкомнатных дверей. Включая установку наличника с двух сторон.</t>
  </si>
  <si>
    <r>
      <t xml:space="preserve">Поставка и монтаж одностворчатых </t>
    </r>
    <r>
      <rPr>
        <sz val="11"/>
        <color rgb="FFFF0000"/>
        <rFont val="Times New Roman"/>
        <family val="1"/>
        <charset val="204"/>
      </rPr>
      <t>остекленных</t>
    </r>
    <r>
      <rPr>
        <sz val="11"/>
        <rFont val="Times New Roman"/>
        <family val="1"/>
        <charset val="204"/>
      </rPr>
      <t xml:space="preserve"> дверей, в теплом алюминиевом профиле, включая ручки и замки.</t>
    </r>
  </si>
  <si>
    <r>
      <t xml:space="preserve">Поставка и монтаж "полуторных" </t>
    </r>
    <r>
      <rPr>
        <sz val="11"/>
        <color rgb="FFFF0000"/>
        <rFont val="Times New Roman"/>
        <family val="1"/>
        <charset val="204"/>
      </rPr>
      <t>остекленных</t>
    </r>
    <r>
      <rPr>
        <sz val="11"/>
        <rFont val="Times New Roman"/>
        <family val="1"/>
        <charset val="204"/>
      </rPr>
      <t xml:space="preserve"> дверей, в теплом алюминиевом профиле, включая ручки и замки.</t>
    </r>
  </si>
  <si>
    <r>
      <t xml:space="preserve">Поставка и монтаж </t>
    </r>
    <r>
      <rPr>
        <sz val="11"/>
        <color rgb="FFFF0000"/>
        <rFont val="Times New Roman"/>
        <family val="1"/>
        <charset val="204"/>
      </rPr>
      <t>цельностеклянных</t>
    </r>
    <r>
      <rPr>
        <sz val="11"/>
        <rFont val="Times New Roman"/>
        <family val="1"/>
        <charset val="204"/>
      </rPr>
      <t xml:space="preserve"> дверей в кабины клиентов касс. Включая нанесение матированной пленки, встроенный доводчик, нажимную ручку и замок.</t>
    </r>
  </si>
  <si>
    <t>Окраска подоконных досок термостойкой краской в клиентской зоне</t>
  </si>
  <si>
    <t>Фасадные работы.</t>
  </si>
  <si>
    <t>Произвести очистку от загрязнений оконных рам, отливов.</t>
  </si>
  <si>
    <t>2.10</t>
  </si>
  <si>
    <t>2.11</t>
  </si>
  <si>
    <t>Противопожарный водопровод.</t>
  </si>
  <si>
    <t>Гибкий армированный воздуховод Ø125, 160, 200</t>
  </si>
  <si>
    <t>Модернизация существующей пожарной сигнализации, с разводкой датчиков по помещениям, установкой контрольно-приемной аппаратуры в соответствии с новым планировочным решением, демонтажем существующей неиспользуемой кабельной продукци и датчиков, пусконаладочные работы, проверка в режиме контроля и передача в эскплуатацию.</t>
  </si>
  <si>
    <t>Раздел 4. Слаботочные системы</t>
  </si>
  <si>
    <t>3.1</t>
  </si>
  <si>
    <t>3.2</t>
  </si>
  <si>
    <t>3.3</t>
  </si>
  <si>
    <t>3.4</t>
  </si>
  <si>
    <t>3.5</t>
  </si>
  <si>
    <t>4.1</t>
  </si>
  <si>
    <t>Структурированная кабельная сеть - СКС</t>
  </si>
  <si>
    <t>4.3</t>
  </si>
  <si>
    <t>4.4</t>
  </si>
  <si>
    <t>Модернизация существующей системы СКС с монтажем дополнительных рабочих мест, модернизацией оборудования стойки, проведения лабораторных работ.</t>
  </si>
  <si>
    <t>ИТОГО по разделу №4 (работы и материал):</t>
  </si>
  <si>
    <t>3.6</t>
  </si>
  <si>
    <t>Перенос (разворот) пожарного крана, включая сварочные работы, окраску сварных соединений,  проведение гидравлических испытаний.</t>
  </si>
  <si>
    <t>Система отопления</t>
  </si>
  <si>
    <r>
      <t xml:space="preserve">Установка вытяжных канальных вентиляторов в составе:             </t>
    </r>
    <r>
      <rPr>
        <sz val="11"/>
        <color rgb="FFFF0000"/>
        <rFont val="Times New Roman"/>
        <family val="1"/>
        <charset val="204"/>
      </rPr>
      <t>1.</t>
    </r>
    <r>
      <rPr>
        <sz val="11"/>
        <rFont val="Times New Roman"/>
        <family val="1"/>
        <charset val="204"/>
      </rPr>
      <t xml:space="preserve"> Санитарный узел № 19, 18 - 1шт                                               </t>
    </r>
    <r>
      <rPr>
        <sz val="11"/>
        <color rgb="FFFF0000"/>
        <rFont val="Times New Roman"/>
        <family val="1"/>
        <charset val="204"/>
      </rPr>
      <t>2.</t>
    </r>
    <r>
      <rPr>
        <sz val="11"/>
        <rFont val="Times New Roman"/>
        <family val="1"/>
        <charset val="204"/>
      </rPr>
      <t xml:space="preserve"> ИТП - 1 шт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. ВРУ - 1шт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 xml:space="preserve">. Помещения - № 14, 15, 16 - 1шт.                                             </t>
    </r>
    <r>
      <rPr>
        <sz val="11"/>
        <color rgb="FFFF0000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>. Резерв - 1шт</t>
    </r>
  </si>
  <si>
    <t>Диффузор круглый Ø100, 120, 160, 200</t>
  </si>
  <si>
    <t>Воздуховод из оцинкованной стали, прямоугольного сечения, на нипельных соединениях.</t>
  </si>
  <si>
    <t>Проведение регламентных работ по очистке существующих настенных кондиционеров, дозаправка фреоном, офистка фильтров.</t>
  </si>
  <si>
    <t>*</t>
  </si>
  <si>
    <t>Поставка и монтаж новых настенных "Сплит" систем, включая комплект зимнего пуска, медную трассировку с теплоизоляцией, пульт ДУ, настенные кронштейны:</t>
  </si>
  <si>
    <t>ИТОГО по разделу № 4.1:</t>
  </si>
  <si>
    <t>ИТОГО по разделу № 4.3:</t>
  </si>
  <si>
    <t>ИТОГО по разделу № 4.4:</t>
  </si>
  <si>
    <r>
      <t xml:space="preserve">Оплата производится Заказчиком за </t>
    </r>
    <r>
      <rPr>
        <sz val="11"/>
        <color rgb="FFFF0000"/>
        <rFont val="Times New Roman"/>
        <family val="1"/>
        <charset val="204"/>
      </rPr>
      <t>фактически выполненные объемы</t>
    </r>
    <r>
      <rPr>
        <sz val="11"/>
        <rFont val="Times New Roman"/>
        <family val="1"/>
        <charset val="204"/>
      </rPr>
      <t xml:space="preserve"> работ надлежащего качества.</t>
    </r>
  </si>
  <si>
    <t>Приложение № 3</t>
  </si>
  <si>
    <t>Монтаж комплектов "зимнего пуска" на установленные настенные кондиционеры.</t>
  </si>
  <si>
    <t>Выполнить окрас стены в границах банка, там где нанесённы граффити, с торца здания, цвет краски подобрать максимально приближенный к естественному цвету отделки стен и алюкобонда</t>
  </si>
  <si>
    <t>Поставка и монтаж новой металической утепленнй контурной двери, включая замки и доводчик.</t>
  </si>
  <si>
    <t>центральный вход.</t>
  </si>
  <si>
    <t>из зоны 24*7 в помещения.</t>
  </si>
  <si>
    <t>Расширение существующего дверного проема двери центрального входа. Включая разбор и обратный монтаж облицовки фасада из алюкобонда.</t>
  </si>
  <si>
    <t>м2</t>
  </si>
  <si>
    <t>Устройство подхода к пандусу для маломобильных групп населения (перенос клумбы)</t>
  </si>
  <si>
    <t>м3</t>
  </si>
  <si>
    <t>мп</t>
  </si>
  <si>
    <t>Монтаж уголка ПВХ 15*15 мм</t>
  </si>
  <si>
    <t>Монтаж зеркал в санузлах</t>
  </si>
  <si>
    <t>Окраска стен ИТП, серверной, электрощитовой.</t>
  </si>
  <si>
    <t>Ремонт оконных откосов</t>
  </si>
  <si>
    <t>Окраска оконных откосов</t>
  </si>
  <si>
    <t>Ремонт с покраской потолка в эл.щитовой, ИТП</t>
  </si>
  <si>
    <t>Монтаж жалюзи горизонтальных в кассах</t>
  </si>
  <si>
    <t>Разборка трубопроводов из водогазопроводных труб диаметром: до 63 мм (пожарный водопровод)</t>
  </si>
  <si>
    <t>Демонтаж Установка кранов пожарных диаметром 50 мм</t>
  </si>
  <si>
    <t>Снятие водомерных узлов массой: до 100 кг</t>
  </si>
  <si>
    <t>Демонтаж шкафов пожарных</t>
  </si>
  <si>
    <t>Демонтаж Установка водоподогревателей емкостных вместимостью: до 1 м3</t>
  </si>
  <si>
    <t>Демонтаж: умывальников и раковин</t>
  </si>
  <si>
    <t>Демонтаж: унитазов и писсуаров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</si>
  <si>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110 мм</t>
  </si>
  <si>
    <t>Гидравлическое испытание трубопроводов систем отопления, водопровода и горячего водоснабжения диаметром: до 50 мм</t>
  </si>
  <si>
    <t>Пробки радиаторные проходные 1-3/4</t>
  </si>
  <si>
    <t>Прочистка и промывка: радиаторов отопления весом до 80 кг внутри здания</t>
  </si>
  <si>
    <t>Дроссель-клапан площадью до 0,12 м2</t>
  </si>
  <si>
    <t>Решетки наружные</t>
  </si>
  <si>
    <r>
      <t xml:space="preserve">Теплоизоляция оцинкованных воздуховодов </t>
    </r>
    <r>
      <rPr>
        <strike/>
        <sz val="11"/>
        <rFont val="Times New Roman"/>
        <family val="1"/>
        <charset val="204"/>
      </rPr>
      <t>Пенофол 10мм</t>
    </r>
    <r>
      <rPr>
        <sz val="11"/>
        <rFont val="Times New Roman"/>
        <family val="1"/>
        <charset val="204"/>
      </rPr>
      <t xml:space="preserve"> "Тилит" 10мм</t>
    </r>
  </si>
  <si>
    <t>Оборудование фирмы MDV</t>
  </si>
  <si>
    <t>Марка MDSR-18HRN1</t>
  </si>
  <si>
    <t>Марка MDSR-12HRN1</t>
  </si>
  <si>
    <t>Марка MDSR-07HRN1</t>
  </si>
  <si>
    <t>Марка Ballu Silence</t>
  </si>
  <si>
    <t>цена комплекта с монтажом</t>
  </si>
  <si>
    <t>цена с учетом демонтажа и последующего монтажа</t>
  </si>
  <si>
    <t xml:space="preserve">Трассы медные для существующих кондиционеров (при необходимости замены) </t>
  </si>
  <si>
    <t>Монтаж защитных козырьков и решеток на внешние блоки кондиционеров.</t>
  </si>
  <si>
    <t>Демонтаж:  розеток, выключателей</t>
  </si>
  <si>
    <t>Демонтаж короба пластмассовые</t>
  </si>
  <si>
    <t>Демонтаж кабеля</t>
  </si>
  <si>
    <t>Демонтаж люминисцентных светильников</t>
  </si>
  <si>
    <t>Аккумулятор для панелей  аварийного освещения</t>
  </si>
  <si>
    <t>Монтаж автомат. выключателей до 100 А</t>
  </si>
  <si>
    <t>Монтаж автомат. выключателей до 25 А</t>
  </si>
  <si>
    <t>Прокладка кабеля</t>
  </si>
  <si>
    <t>Прокладка гофры электрической 25 мм, включая клипсы</t>
  </si>
  <si>
    <t>Затягивание кабеля ВВГнгls 3*1,5 кв.мм</t>
  </si>
  <si>
    <t>Монтаж Розетка штепсельная стеновая Legrand, включая рамку, суппорт, и подрозетник.</t>
  </si>
  <si>
    <t>80251 Суппорт MOSAIC 2М для крепления на винтах LEGRAND</t>
  </si>
  <si>
    <t>80253 Суппорт MOSAIC 6М для крепления на винтах LEGRAND</t>
  </si>
  <si>
    <t>80252 Суппорт MOSAIC 4М для крепления на винтах LEGRAND</t>
  </si>
  <si>
    <t>80254 Суппорт MOSAIC 8М для крепления на винтах LEGRAND</t>
  </si>
  <si>
    <t>Монтаж Лоток перфорированный  200*80 L3000 ИЭК</t>
  </si>
  <si>
    <t>компл.</t>
  </si>
  <si>
    <t>ИТОГО по разделам: №1, 2, 3, 4</t>
  </si>
  <si>
    <t>офисная часть</t>
  </si>
  <si>
    <t>Замена бронестекла в помещении кассового узла</t>
  </si>
  <si>
    <t>Ремонт крыльца</t>
  </si>
  <si>
    <t>Окраска  батарей термостойкой белой краской, для батарей клиентской зоны окрасить краской RAL 7035</t>
  </si>
  <si>
    <t>Согласование книги ЭОМ "Проект учета электроэнергии" с ЭНЕРГОСБЫТОМ.</t>
  </si>
  <si>
    <t>Обратный монтаж площадных потолочных светильников ARS/R 418 с заменой ламп.</t>
  </si>
  <si>
    <t>Труба канализационная РР-Н раструбная Ø  110х2,7 мм (включая фасонные изделия)</t>
  </si>
  <si>
    <t>Демонтаж трубопроводов водоснабжения из напорных полиэтиленовых труб низкого давления среднего типа наружным диаметром: 20 мм</t>
  </si>
  <si>
    <t>Пробивка в кирпичных стенах борозд площадью сечения: до 20 см2</t>
  </si>
  <si>
    <t>Пробивка в бетонных стенах и полах толщиной 100 мм отверстий площадью: до 20 см2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</si>
  <si>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60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</si>
  <si>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</si>
  <si>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Установка водомерных узлов, поставляемых на место монтажа собранными в блоки, с обводной линией диаметром ввода: до 65 мм, диаметром водомера до 40 мм</t>
  </si>
  <si>
    <t>Клапан обратный ф 20мм</t>
  </si>
  <si>
    <t>Кран PROMETEY шар.п/проп. 20(пласт.руч.-рычаг) (10/120</t>
  </si>
  <si>
    <t>Установка фильтров диаметром: 25 мм</t>
  </si>
  <si>
    <t>Фильтр FIV косой 3/4"</t>
  </si>
  <si>
    <t>Прокладка трубопроводов водоснабжения из напорных полиэтиленовых труб низкого давления среднего типа наружным диаметром: 20 мм</t>
  </si>
  <si>
    <t>Труба PROMETEY п/проп.PPR/AL-101(4м) 20*3,0 армирван. PN25 (120)</t>
  </si>
  <si>
    <t>Кран хромированный с декоративной чашкой 1/2"</t>
  </si>
  <si>
    <t>Муфта PROMETEY комб.(внутр.резьба)  п/проп 20-1/2 ( 30/330)</t>
  </si>
  <si>
    <t>Тройник PROMETEY п/пропилен  *20 (50/550)</t>
  </si>
  <si>
    <t>Угольник PROMETEY п/пропилен 90^20 (60/720)</t>
  </si>
  <si>
    <t>Угольник с креплением PROMETEY п/пропилен 1/2"(60/720)</t>
  </si>
  <si>
    <t>Кран шаровой ф15мм</t>
  </si>
  <si>
    <t>Заглушка HLV вн.рез. 1/2 (10/580)</t>
  </si>
  <si>
    <t>Хомут стальной PROMETEY с резин.уплот. D20 (1/200) (20/24мм)</t>
  </si>
  <si>
    <t>Прибор, устанавливаемый на фланцевых соединениях, масса: до 10 кг</t>
  </si>
  <si>
    <t>Коллекторная группа в сборе 1"*8 вых.евроконус 3/5/6</t>
  </si>
  <si>
    <t>Смена: гибких подводок</t>
  </si>
  <si>
    <t>Гибкая подводка на 40 к "ёлочке"</t>
  </si>
  <si>
    <t>Кран поливочный 3/4"</t>
  </si>
  <si>
    <t>Лючок сантехнический 200*300</t>
  </si>
  <si>
    <t>Установка кранов поливочных диаметром: 25 мм</t>
  </si>
  <si>
    <t>Хомут стальной с резиновым уплотнением Ф110мм</t>
  </si>
  <si>
    <t>Установка унитазов: с бачком непосредственно присоединенным</t>
  </si>
  <si>
    <t>Установка умывальников одиночных: с подводкой холодной воды</t>
  </si>
  <si>
    <t>Малогабаритная раковина</t>
  </si>
  <si>
    <t>Умывальник "Тюльпан"</t>
  </si>
  <si>
    <t>Сифон АНИ Варяг под мойку 40*40/50</t>
  </si>
  <si>
    <t>Установка пожарного шкафа</t>
  </si>
  <si>
    <t>Прокладка трубопроводов и водоснабжения из стальных электросварных труб диаметром: 50 мм</t>
  </si>
  <si>
    <t>Установка кранов пожарных диаметром 50 мм</t>
  </si>
  <si>
    <t>Прокладка трубопроводов отопления из стальных водогазопроводных неоцинкованных труб диаметром: 32 мм (включая стоимость труб,тройников,отводов)</t>
  </si>
  <si>
    <t>Хомут стальной PROMETEY с резин.уплот. D32 – 44</t>
  </si>
  <si>
    <t>Разработка разделов рабочего проекта по разделам АР, КР, ЭОМ, ВК, ОВКи Тс, АПС, СКС, СОУЭ - согласно и в объеме Технического задания (приложение №1  к договору). Включая согласование с заказчиком, управляющей компанией здания, раздел АПС с охранной организацией (ЧОП) или ОВО.</t>
  </si>
  <si>
    <t>Разработка планов эвакуации, включая согласование в МЧС. (формат А2. светоотражающая бумага - фотолюминисцентная ) 2 экз каждого плана</t>
  </si>
  <si>
    <t>Демонтаж алюминивых перегородок с сохранением</t>
  </si>
  <si>
    <t>Демонтаж  металлопластиковых дверей, с сохранением</t>
  </si>
  <si>
    <r>
      <t xml:space="preserve">Установка декоративной алюминиевой раскладки "на торец керамического плинтуса в клиентской зоне. Цвет RAL </t>
    </r>
    <r>
      <rPr>
        <sz val="11"/>
        <color rgb="FFFF0000"/>
        <rFont val="Times New Roman"/>
        <family val="1"/>
        <charset val="204"/>
      </rPr>
      <t>7035</t>
    </r>
  </si>
  <si>
    <t>Устройство подиума кассиров, высотой 300мм с обшивкой влагостойкой фанерой толщ 20мм по деревянным антисептированным лагам с шагом 400мм. С усилением под установку 2х сейфов 3 класса к злому. Подиум с одной ступенькой и обрамлением внешних углов алюминиевым защитным уголком.</t>
  </si>
  <si>
    <t>Монтаж потолка Verona (Байкал) для пом №15,16,7</t>
  </si>
  <si>
    <t>Демонтаж существующих бронелотков и бронеокон.</t>
  </si>
  <si>
    <t>Прорезка в бронеконструкции "кассир-клиент" оконных проемов под установку новых бронеокон в бронераме и шлюза.</t>
  </si>
  <si>
    <t>Монтаж металлической решетки в зоне 24 над дверными проемами полуторных дверей.</t>
  </si>
  <si>
    <t>Поставка и монтаж новых передаточных узлов с бронестеклом ВО2 и двухуровневым лотком.</t>
  </si>
  <si>
    <t>Ремонт и монтажт существующего защитного бронешлюза</t>
  </si>
  <si>
    <t>Сантехнические кабинки</t>
  </si>
  <si>
    <r>
      <t xml:space="preserve">облицовка на высоту </t>
    </r>
    <r>
      <rPr>
        <sz val="11"/>
        <color rgb="FFFF0000"/>
        <rFont val="Times New Roman"/>
        <family val="1"/>
        <charset val="204"/>
      </rPr>
      <t>2,7</t>
    </r>
    <r>
      <rPr>
        <sz val="11"/>
        <rFont val="Times New Roman"/>
        <family val="1"/>
        <charset val="204"/>
      </rPr>
      <t>м</t>
    </r>
  </si>
  <si>
    <t>Устройство отбойных досок из ЛДСП h180мм.</t>
  </si>
  <si>
    <t xml:space="preserve">Монтаж кухонного гарнитура. Напольные и навесные шкафчики, постформинг толщиной 28 мм. Шкафчики и створки - ЛДСП 16 мм. Фартук, мойка из нержавеющей стали и смеситель. </t>
  </si>
  <si>
    <r>
      <t xml:space="preserve">Устройство ревизионных технологических настенных люков - металлические, окрашенные </t>
    </r>
    <r>
      <rPr>
        <sz val="11"/>
        <color rgb="FFFF0000"/>
        <rFont val="Times New Roman"/>
        <family val="1"/>
        <charset val="204"/>
      </rPr>
      <t>300*300 мм.</t>
    </r>
  </si>
  <si>
    <t>Раздевалка, Склад IT
тамбур зап.выхода</t>
  </si>
  <si>
    <t>Монтаж новой межкомнатной двери, глухая, включая фурнитуру и замки</t>
  </si>
  <si>
    <t>Ремонт существующий двери кассы и металлопластиковой двери запасного выхода в магазин.</t>
  </si>
  <si>
    <r>
      <t xml:space="preserve">Поставка и монтаж </t>
    </r>
    <r>
      <rPr>
        <sz val="11"/>
        <color rgb="FFFF0000"/>
        <rFont val="Times New Roman"/>
        <family val="1"/>
        <charset val="204"/>
      </rPr>
      <t>вертикальные жалюзи</t>
    </r>
    <r>
      <rPr>
        <sz val="11"/>
        <rFont val="Times New Roman"/>
        <family val="1"/>
        <charset val="204"/>
      </rPr>
      <t xml:space="preserve"> h=1400мм, цвет согаласовать с Заказчиком</t>
    </r>
  </si>
  <si>
    <t>Ззащита цоколя составом "Гидротекс-У" по кирпичу с расшивкой швов</t>
  </si>
  <si>
    <t>Ремонт цоколя, зачистить поврежденные участки, оштукатурить цементно-песчаным раствором, ошпатлевать  с использованием шпатлевки на латексной основе и окрасить</t>
  </si>
  <si>
    <t>Тепловая завеса (6 кВт, марка КЭВ-6П2211Е) с выносным пультом управления и электронным термостатом</t>
  </si>
  <si>
    <r>
      <t xml:space="preserve">Воздухораспределитель потолочный с четырехсторонней раздачей с камерой статического давления </t>
    </r>
    <r>
      <rPr>
        <i/>
        <sz val="11"/>
        <color rgb="FFFF0000"/>
        <rFont val="Times New Roman"/>
        <family val="1"/>
        <charset val="204"/>
      </rPr>
      <t>4СА 600х600</t>
    </r>
  </si>
  <si>
    <t>5,0 кВт по холодоснабжению</t>
  </si>
  <si>
    <t>3,0 кВт по холодоснабжению</t>
  </si>
  <si>
    <t>1,5 кВт по холодоснабжению</t>
  </si>
  <si>
    <t>Труба полиропиленовая для дренажа в тепловой изоляции</t>
  </si>
  <si>
    <t>Автомат  выкл. трехполюсный 63А  Legrand</t>
  </si>
  <si>
    <t>Автомат  выкл. однополюсный 40А  Legrand</t>
  </si>
  <si>
    <t>Автомат  выкл. трехполюсный 32А Legrand</t>
  </si>
  <si>
    <r>
      <t xml:space="preserve">Автомат  выкл. трехполюсный 16А </t>
    </r>
    <r>
      <rPr>
        <sz val="11"/>
        <color rgb="FFFF0000"/>
        <rFont val="Times New Roman"/>
        <family val="1"/>
        <charset val="204"/>
      </rPr>
      <t xml:space="preserve"> Legrand</t>
    </r>
  </si>
  <si>
    <t>Автомат  выкл. трехполюсный 25А Legrand</t>
  </si>
  <si>
    <r>
      <t xml:space="preserve">Автомат  выкл. однополюсный 25А  </t>
    </r>
    <r>
      <rPr>
        <sz val="11"/>
        <color rgb="FFFF0000"/>
        <rFont val="Times New Roman"/>
        <family val="1"/>
        <charset val="204"/>
      </rPr>
      <t>Legrand</t>
    </r>
  </si>
  <si>
    <r>
      <t>Автомат  выкл. однополюсный 16А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Legrand</t>
    </r>
  </si>
  <si>
    <t>Выключатель дифференциальный ВД1-63 (УЗО) 2Р 32А 30мА Legrand</t>
  </si>
  <si>
    <r>
      <t xml:space="preserve">Автомат  выкл. однополюсный 10А  </t>
    </r>
    <r>
      <rPr>
        <sz val="11"/>
        <color rgb="FFFF0000"/>
        <rFont val="Times New Roman"/>
        <family val="1"/>
        <charset val="204"/>
      </rPr>
      <t>Legrand</t>
    </r>
  </si>
  <si>
    <t>Кабель ВВГнгfrls 3*1,5 кв. мм</t>
  </si>
  <si>
    <t>Кабель ВВГнгls 5*2,5 кв. мм</t>
  </si>
  <si>
    <t xml:space="preserve">Керамический плинтус 600*100 мм </t>
  </si>
  <si>
    <t xml:space="preserve">Керамический плинтус 300*100 мм </t>
  </si>
  <si>
    <t>Изоляция трубопроводов диаметром 180 мм изделиями из вспененного каучука ("Армофлекс"), вспененного полиэтилена ("Термофлекс"): трубками Труба теплоизоляционная ЭНЕРГОФЛЕКС СУПЕР 22/9 (2м.)</t>
  </si>
  <si>
    <t>Установка смесителей  для умывальника LeMark</t>
  </si>
  <si>
    <t>Установка вентилей, задвижек, затворов, клапанов обратных, кранов проходных на трубопроводах из чугунных напорных фланцевых труб диаметром: до 100 мм (Клапан обратный V115 чугнный Ф100мм)</t>
  </si>
  <si>
    <t>Прокладка трубопроводов канализации из полиэтиленовых труб высокой плотности диаметром: 50 мм (Труба канализационная РР-Н раструбная Ø  50х1,8 мм)</t>
  </si>
  <si>
    <t>Смена полиэтиленовых канализационных труб диаметром: до 50 мм (Труба канализационная РР-Н раструбная Ø  50х1,8 мм)</t>
  </si>
  <si>
    <t>Ершик, мыльница, бумагодержатель</t>
  </si>
  <si>
    <t>Установка вентилей, задвижек, затворов, клапанов обратных, кранов проходных на трубопроводах из стальных труб диаметром: до 25 мм (Кран шар.HLV со сгоном руч.бабочка белая вн-нар. 3/4 (8/96))</t>
  </si>
  <si>
    <t>Арматура приварная с ручным приводом или без привода водопроводная на условное давление до 4 МПа, диаметр условного прохода: 32 мм (Кран шаровый под приварку KEEPER Ду-32 Ру-40)</t>
  </si>
  <si>
    <t>Поставка и монтаж потолочного «среднего цветового свечения» Светодиодные панели LP-02 40Вт с ЭПРА</t>
  </si>
  <si>
    <t>Монтаж накладных люминисцентных  светильников LZ 218 IP65 с ЭПРА (ВРУ, ИТП )</t>
  </si>
  <si>
    <t>Светильники 220v с зеркальным отражателем, цоколь R63 белого цвета. Включение через прибор плавного пуска, типа «Старт» (Санузел)</t>
  </si>
  <si>
    <t>Бокс накладной на 36 мод. АВВ. Щит ЩРН - 36з  540х310х120</t>
  </si>
  <si>
    <t>Монтаж контактора КМ-46512 65А 380В ASD</t>
  </si>
  <si>
    <t>Монтаж выключателей одноклавишных Legrand в сборе</t>
  </si>
  <si>
    <t>Монтаж выключателей двухклавишных Legrand в сборе</t>
  </si>
  <si>
    <r>
      <t xml:space="preserve">Устройство полов из керамической плитки серии соль-перец, арт 0645 </t>
    </r>
    <r>
      <rPr>
        <sz val="11"/>
        <color rgb="FFFF0000"/>
        <rFont val="Times New Roman"/>
        <family val="1"/>
        <charset val="204"/>
      </rPr>
      <t>300*300мм</t>
    </r>
    <r>
      <rPr>
        <sz val="11"/>
        <rFont val="Times New Roman"/>
        <family val="1"/>
        <charset val="204"/>
      </rPr>
      <t xml:space="preserve"> с затиркой швов водостойкою смесью</t>
    </r>
  </si>
  <si>
    <r>
      <t xml:space="preserve">Устройство полов из керамической плитки </t>
    </r>
    <r>
      <rPr>
        <strike/>
        <sz val="11"/>
        <color rgb="FFFF0000"/>
        <rFont val="Times New Roman"/>
        <family val="1"/>
        <charset val="204"/>
      </rPr>
      <t>Estima NG 01</t>
    </r>
    <r>
      <rPr>
        <sz val="11"/>
        <color rgb="FFFF0000"/>
        <rFont val="Times New Roman"/>
        <family val="1"/>
        <charset val="204"/>
      </rPr>
      <t xml:space="preserve"> Savanna № 2408 размером 600х600 </t>
    </r>
    <r>
      <rPr>
        <sz val="11"/>
        <rFont val="Times New Roman"/>
        <family val="1"/>
        <charset val="204"/>
      </rPr>
      <t>с затиркой швов водостойкою смесью.</t>
    </r>
  </si>
  <si>
    <t xml:space="preserve">Фильтр самоочищающийся HONEWELL ф25мм с редуктором давления, для защиты водонагревателя от избыточного давления </t>
  </si>
  <si>
    <t>Установка трапов диаметром: 100 мм (Трап ПВХ Ф100мм)</t>
  </si>
  <si>
    <t>Клапан огнезадерживающий КПС-1м-МВ(220) привод Mibex</t>
  </si>
  <si>
    <r>
      <t>Поставка и монтаж блока приточной вентиляции для Клиентской зоны и пом № 15, 16, 20,</t>
    </r>
    <r>
      <rPr>
        <i/>
        <sz val="11"/>
        <color rgb="FFFF0000"/>
        <rFont val="Times New Roman"/>
        <family val="1"/>
        <charset val="204"/>
      </rPr>
      <t xml:space="preserve"> 21, 2, 3,</t>
    </r>
    <r>
      <rPr>
        <sz val="11"/>
        <rFont val="Times New Roman"/>
        <family val="1"/>
        <charset val="204"/>
      </rPr>
      <t xml:space="preserve"> с электрокалорифером,</t>
    </r>
    <r>
      <rPr>
        <i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автоматизированной системы управления</t>
    </r>
  </si>
  <si>
    <t>Поставка и монтаж единого блока установки приточно вытяжной вентиляции, с рекупирацией воздуха. для кассового узла и кабин клиентов.</t>
  </si>
  <si>
    <t>в т.ч НДС 18%</t>
  </si>
  <si>
    <t>Комерческое предложение ООО "___________________"</t>
  </si>
  <si>
    <r>
      <t xml:space="preserve">Бокс накладной на </t>
    </r>
    <r>
      <rPr>
        <sz val="11"/>
        <color rgb="FFFF0000"/>
        <rFont val="Times New Roman"/>
        <family val="1"/>
        <charset val="204"/>
      </rPr>
      <t>9</t>
    </r>
    <r>
      <rPr>
        <sz val="11"/>
        <rFont val="Times New Roman"/>
        <family val="1"/>
        <charset val="204"/>
      </rPr>
      <t xml:space="preserve"> мод. АВВ. Щит ЩРН - 9з 265х310х120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</si>
</sst>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&quot; р.&quot;_-;\-* #,##0.00&quot; р.&quot;_-;_-* &quot;-&quot;??&quot; р.&quot;_-;_-@_-"/>
    <numFmt numFmtId="165" formatCode="0.0"/>
    <numFmt numFmtId="166" formatCode="#,##0.0"/>
  </numFmts>
  <fonts count="3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SchoolBook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rgb="FF000099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99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i/>
      <sz val="9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b/>
      <sz val="10.5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5" fillId="0" borderId="0"/>
    <xf numFmtId="0" fontId="4" fillId="0" borderId="0"/>
    <xf numFmtId="164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28" fillId="0" borderId="0" applyNumberFormat="0" applyFill="0" applyBorder="0" applyAlignment="0" applyProtection="0"/>
    <xf numFmtId="0" fontId="2" fillId="0" borderId="0"/>
    <xf numFmtId="0" fontId="1" fillId="0" borderId="0"/>
  </cellStyleXfs>
  <cellXfs count="154">
    <xf numFmtId="0" fontId="0" fillId="0" borderId="0" xfId="0"/>
    <xf numFmtId="0" fontId="6" fillId="0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" fontId="7" fillId="3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0" fontId="0" fillId="0" borderId="1" xfId="0" applyBorder="1"/>
    <xf numFmtId="0" fontId="17" fillId="0" borderId="0" xfId="0" applyFont="1" applyFill="1" applyAlignment="1">
      <alignment horizontal="right" wrapText="1"/>
    </xf>
    <xf numFmtId="166" fontId="6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/>
    <xf numFmtId="0" fontId="17" fillId="7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3" borderId="1" xfId="0" applyFont="1" applyFill="1" applyBorder="1" applyAlignment="1"/>
    <xf numFmtId="0" fontId="6" fillId="0" borderId="1" xfId="0" applyFont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6" fillId="0" borderId="0" xfId="0" applyFont="1" applyFill="1"/>
    <xf numFmtId="165" fontId="7" fillId="3" borderId="1" xfId="0" applyNumberFormat="1" applyFont="1" applyFill="1" applyBorder="1" applyAlignment="1">
      <alignment horizontal="left"/>
    </xf>
    <xf numFmtId="0" fontId="11" fillId="0" borderId="1" xfId="0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1" fontId="7" fillId="3" borderId="1" xfId="0" applyNumberFormat="1" applyFont="1" applyFill="1" applyBorder="1" applyAlignment="1">
      <alignment vertical="center"/>
    </xf>
    <xf numFmtId="1" fontId="7" fillId="4" borderId="1" xfId="0" applyNumberFormat="1" applyFont="1" applyFill="1" applyBorder="1" applyAlignment="1">
      <alignment vertical="center"/>
    </xf>
    <xf numFmtId="0" fontId="7" fillId="4" borderId="1" xfId="0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4" fontId="7" fillId="4" borderId="1" xfId="0" applyNumberFormat="1" applyFont="1" applyFill="1" applyBorder="1" applyAlignment="1">
      <alignment horizontal="center"/>
    </xf>
    <xf numFmtId="1" fontId="7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3" fillId="3" borderId="1" xfId="0" applyFont="1" applyFill="1" applyBorder="1" applyAlignment="1"/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vertical="center"/>
    </xf>
    <xf numFmtId="0" fontId="17" fillId="4" borderId="1" xfId="0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7" borderId="0" xfId="0" applyFont="1" applyFill="1"/>
    <xf numFmtId="0" fontId="6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1" fontId="6" fillId="7" borderId="1" xfId="0" applyNumberFormat="1" applyFont="1" applyFill="1" applyBorder="1" applyAlignment="1">
      <alignment horizontal="center" vertical="center"/>
    </xf>
    <xf numFmtId="0" fontId="6" fillId="7" borderId="0" xfId="0" applyFont="1" applyFill="1" applyBorder="1" applyAlignment="1">
      <alignment horizontal="center" vertical="center" wrapText="1"/>
    </xf>
    <xf numFmtId="0" fontId="6" fillId="7" borderId="0" xfId="0" applyFont="1" applyFill="1" applyBorder="1"/>
    <xf numFmtId="0" fontId="6" fillId="6" borderId="1" xfId="0" applyFont="1" applyFill="1" applyBorder="1" applyAlignment="1">
      <alignment horizontal="right" vertical="center" wrapText="1"/>
    </xf>
    <xf numFmtId="0" fontId="6" fillId="7" borderId="1" xfId="0" applyFont="1" applyFill="1" applyBorder="1" applyAlignment="1">
      <alignment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8" fillId="0" borderId="0" xfId="0" applyFont="1"/>
    <xf numFmtId="4" fontId="1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8" fillId="0" borderId="0" xfId="6" applyAlignment="1">
      <alignment wrapText="1"/>
    </xf>
    <xf numFmtId="0" fontId="21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6" fillId="7" borderId="0" xfId="0" applyFont="1" applyFill="1" applyBorder="1" applyAlignment="1">
      <alignment wrapText="1"/>
    </xf>
    <xf numFmtId="0" fontId="6" fillId="7" borderId="0" xfId="0" applyFont="1" applyFill="1" applyAlignment="1">
      <alignment wrapText="1"/>
    </xf>
    <xf numFmtId="0" fontId="27" fillId="0" borderId="3" xfId="0" applyFont="1" applyBorder="1" applyAlignment="1">
      <alignment horizontal="center" vertical="center"/>
    </xf>
    <xf numFmtId="166" fontId="16" fillId="0" borderId="3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/>
    </xf>
    <xf numFmtId="0" fontId="6" fillId="7" borderId="0" xfId="0" applyFont="1" applyFill="1" applyAlignment="1">
      <alignment horizontal="left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1" fontId="6" fillId="0" borderId="0" xfId="0" applyNumberFormat="1" applyFont="1" applyFill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1" fontId="6" fillId="0" borderId="0" xfId="0" applyNumberFormat="1" applyFont="1" applyFill="1" applyAlignment="1">
      <alignment horizontal="right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4" fontId="29" fillId="0" borderId="3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</cellXfs>
  <cellStyles count="9">
    <cellStyle name="Normal_Sheet1_2" xfId="1"/>
    <cellStyle name="Гиперссылка" xfId="6" builtinId="8"/>
    <cellStyle name="Денежный 2" xfId="3"/>
    <cellStyle name="Обычный" xfId="0" builtinId="0"/>
    <cellStyle name="Обычный 2" xfId="2"/>
    <cellStyle name="Обычный 2 2" xfId="5"/>
    <cellStyle name="Обычный 2 3" xfId="8"/>
    <cellStyle name="Обычный 3" xfId="7"/>
    <cellStyle name="Финансовый 2" xfId="4"/>
  </cellStyles>
  <dxfs count="0"/>
  <tableStyles count="0" defaultTableStyle="TableStyleMedium2" defaultPivotStyle="PivotStyleLight16"/>
  <colors>
    <mruColors>
      <color rgb="FF0000FF"/>
      <color rgb="FF0000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92"/>
  <sheetViews>
    <sheetView tabSelected="1" workbookViewId="0">
      <selection activeCell="J5" sqref="J5"/>
    </sheetView>
  </sheetViews>
  <sheetFormatPr defaultRowHeight="15" outlineLevelRow="1"/>
  <cols>
    <col min="1" max="1" width="12" style="115" bestFit="1" customWidth="1"/>
    <col min="2" max="2" width="56.42578125" style="113" customWidth="1"/>
    <col min="3" max="3" width="10.7109375" style="60" bestFit="1" customWidth="1"/>
    <col min="4" max="4" width="10.5703125" style="30" customWidth="1"/>
    <col min="5" max="5" width="12" style="27" customWidth="1"/>
    <col min="6" max="6" width="12.85546875" style="27" customWidth="1"/>
    <col min="7" max="7" width="16.42578125" style="27" customWidth="1"/>
    <col min="8" max="8" width="18.28515625" style="114" customWidth="1"/>
    <col min="9" max="9" width="19.7109375" style="114" bestFit="1" customWidth="1"/>
    <col min="10" max="10" width="20.7109375" style="2" customWidth="1"/>
    <col min="11" max="16384" width="9.140625" style="27"/>
  </cols>
  <sheetData>
    <row r="1" spans="1:9" s="2" customFormat="1">
      <c r="A1" s="134" t="s">
        <v>178</v>
      </c>
      <c r="B1" s="134"/>
      <c r="C1" s="134"/>
      <c r="D1" s="134"/>
      <c r="E1" s="134"/>
      <c r="F1" s="134"/>
      <c r="G1" s="134"/>
      <c r="H1" s="134"/>
      <c r="I1" s="16"/>
    </row>
    <row r="2" spans="1:9" s="2" customFormat="1">
      <c r="A2" s="134" t="s">
        <v>70</v>
      </c>
      <c r="B2" s="134"/>
      <c r="C2" s="134"/>
      <c r="D2" s="134"/>
      <c r="E2" s="134"/>
      <c r="F2" s="134"/>
      <c r="G2" s="134"/>
      <c r="H2" s="134"/>
      <c r="I2" s="16"/>
    </row>
    <row r="3" spans="1:9" s="2" customFormat="1">
      <c r="A3" s="135" t="s">
        <v>71</v>
      </c>
      <c r="B3" s="135"/>
      <c r="C3" s="135"/>
      <c r="D3" s="135"/>
      <c r="E3" s="135"/>
      <c r="F3" s="135"/>
      <c r="G3" s="135"/>
      <c r="H3" s="135"/>
      <c r="I3" s="16"/>
    </row>
    <row r="4" spans="1:9" s="2" customFormat="1">
      <c r="A4" s="135"/>
      <c r="B4" s="135"/>
      <c r="C4" s="135"/>
      <c r="D4" s="135"/>
      <c r="E4" s="135"/>
      <c r="F4" s="135"/>
      <c r="G4" s="135"/>
      <c r="H4" s="135"/>
      <c r="I4" s="16"/>
    </row>
    <row r="5" spans="1:9" s="2" customFormat="1">
      <c r="A5" s="117"/>
      <c r="B5" s="116"/>
      <c r="C5" s="11"/>
      <c r="D5" s="116"/>
      <c r="E5" s="3"/>
      <c r="F5" s="3"/>
      <c r="G5" s="3"/>
      <c r="H5" s="16"/>
      <c r="I5" s="16"/>
    </row>
    <row r="7" spans="1:9" s="2" customFormat="1">
      <c r="A7" s="142" t="s">
        <v>347</v>
      </c>
      <c r="B7" s="142"/>
      <c r="C7" s="142"/>
      <c r="D7" s="142"/>
      <c r="E7" s="142"/>
      <c r="F7" s="142"/>
      <c r="G7" s="142"/>
      <c r="H7" s="142"/>
      <c r="I7" s="16"/>
    </row>
    <row r="8" spans="1:9" s="2" customFormat="1">
      <c r="A8" s="142" t="s">
        <v>68</v>
      </c>
      <c r="B8" s="142"/>
      <c r="C8" s="142"/>
      <c r="D8" s="142"/>
      <c r="E8" s="142"/>
      <c r="F8" s="142"/>
      <c r="G8" s="142"/>
      <c r="H8" s="142"/>
      <c r="I8" s="16"/>
    </row>
    <row r="9" spans="1:9">
      <c r="A9" s="143" t="s">
        <v>69</v>
      </c>
      <c r="B9" s="143"/>
      <c r="C9" s="143"/>
      <c r="D9" s="143"/>
      <c r="E9" s="143"/>
      <c r="F9" s="143"/>
      <c r="G9" s="143"/>
      <c r="H9" s="143"/>
    </row>
    <row r="11" spans="1:9" ht="31.5" customHeight="1">
      <c r="A11" s="144" t="s">
        <v>13</v>
      </c>
      <c r="B11" s="145" t="s">
        <v>9</v>
      </c>
      <c r="C11" s="140" t="s">
        <v>11</v>
      </c>
      <c r="D11" s="141" t="s">
        <v>14</v>
      </c>
      <c r="E11" s="138" t="s">
        <v>76</v>
      </c>
      <c r="F11" s="139"/>
      <c r="G11" s="147" t="s">
        <v>79</v>
      </c>
      <c r="H11" s="136" t="s">
        <v>65</v>
      </c>
      <c r="I11" s="149"/>
    </row>
    <row r="12" spans="1:9" ht="35.25" customHeight="1">
      <c r="A12" s="144"/>
      <c r="B12" s="145"/>
      <c r="C12" s="140"/>
      <c r="D12" s="141"/>
      <c r="E12" s="4" t="s">
        <v>77</v>
      </c>
      <c r="F12" s="4" t="s">
        <v>78</v>
      </c>
      <c r="G12" s="148"/>
      <c r="H12" s="137"/>
      <c r="I12" s="149"/>
    </row>
    <row r="13" spans="1:9">
      <c r="A13" s="36">
        <v>1</v>
      </c>
      <c r="B13" s="33" t="s">
        <v>17</v>
      </c>
      <c r="C13" s="61"/>
      <c r="D13" s="33"/>
      <c r="E13" s="33"/>
      <c r="F13" s="33"/>
      <c r="G13" s="33"/>
      <c r="H13" s="33"/>
    </row>
    <row r="14" spans="1:9">
      <c r="A14" s="58" t="s">
        <v>67</v>
      </c>
      <c r="B14" s="34" t="s">
        <v>66</v>
      </c>
      <c r="C14" s="62"/>
      <c r="D14" s="34"/>
      <c r="E14" s="34"/>
      <c r="F14" s="34"/>
      <c r="G14" s="34"/>
      <c r="H14" s="34"/>
    </row>
    <row r="15" spans="1:9" ht="90" outlineLevel="1">
      <c r="A15" s="37">
        <v>1</v>
      </c>
      <c r="B15" s="5" t="s">
        <v>282</v>
      </c>
      <c r="C15" s="63" t="s">
        <v>15</v>
      </c>
      <c r="D15" s="29">
        <v>1</v>
      </c>
      <c r="E15" s="29"/>
      <c r="F15" s="29"/>
      <c r="G15" s="29">
        <f t="shared" ref="G15:G18" si="0">(F15+E15)*D15</f>
        <v>0</v>
      </c>
      <c r="H15" s="15"/>
      <c r="I15" s="16"/>
    </row>
    <row r="16" spans="1:9" ht="30" outlineLevel="1">
      <c r="A16" s="37">
        <f>A15+1</f>
        <v>2</v>
      </c>
      <c r="B16" s="5" t="s">
        <v>241</v>
      </c>
      <c r="C16" s="63" t="s">
        <v>15</v>
      </c>
      <c r="D16" s="29">
        <v>1</v>
      </c>
      <c r="E16" s="29"/>
      <c r="F16" s="29"/>
      <c r="G16" s="29">
        <f>(F16+E16)*D16</f>
        <v>0</v>
      </c>
      <c r="H16" s="15"/>
      <c r="I16" s="16"/>
    </row>
    <row r="17" spans="1:10" ht="30" outlineLevel="1">
      <c r="A17" s="37">
        <f t="shared" ref="A17:A18" si="1">A16+1</f>
        <v>3</v>
      </c>
      <c r="B17" s="5" t="s">
        <v>64</v>
      </c>
      <c r="C17" s="63" t="s">
        <v>15</v>
      </c>
      <c r="D17" s="32">
        <v>1</v>
      </c>
      <c r="E17" s="29"/>
      <c r="F17" s="29"/>
      <c r="G17" s="29">
        <f t="shared" si="0"/>
        <v>0</v>
      </c>
      <c r="H17" s="35"/>
      <c r="I17" s="16"/>
    </row>
    <row r="18" spans="1:10" ht="45" outlineLevel="1">
      <c r="A18" s="37">
        <f t="shared" si="1"/>
        <v>4</v>
      </c>
      <c r="B18" s="85" t="s">
        <v>283</v>
      </c>
      <c r="C18" s="86" t="s">
        <v>62</v>
      </c>
      <c r="D18" s="75">
        <v>1</v>
      </c>
      <c r="E18" s="75"/>
      <c r="F18" s="75"/>
      <c r="G18" s="29">
        <f t="shared" si="0"/>
        <v>0</v>
      </c>
      <c r="H18" s="15"/>
      <c r="I18" s="16"/>
    </row>
    <row r="19" spans="1:10">
      <c r="A19" s="38"/>
      <c r="B19" s="42" t="s">
        <v>61</v>
      </c>
      <c r="C19" s="64"/>
      <c r="D19" s="43"/>
      <c r="E19" s="43"/>
      <c r="F19" s="43"/>
      <c r="G19" s="44">
        <f>SUM(G15:G18)</f>
        <v>0</v>
      </c>
      <c r="H19" s="35"/>
    </row>
    <row r="20" spans="1:10">
      <c r="A20" s="36">
        <v>2</v>
      </c>
      <c r="B20" s="33" t="s">
        <v>103</v>
      </c>
      <c r="C20" s="61"/>
      <c r="D20" s="33"/>
      <c r="E20" s="33"/>
      <c r="F20" s="33"/>
      <c r="G20" s="33"/>
      <c r="H20" s="33"/>
    </row>
    <row r="21" spans="1:10" ht="13.5" customHeight="1">
      <c r="A21" s="6" t="s">
        <v>19</v>
      </c>
      <c r="B21" s="34" t="s">
        <v>16</v>
      </c>
      <c r="C21" s="62"/>
      <c r="D21" s="34"/>
      <c r="E21" s="34"/>
      <c r="F21" s="34"/>
      <c r="G21" s="34"/>
      <c r="H21" s="34"/>
    </row>
    <row r="22" spans="1:10" ht="29.25" customHeight="1" outlineLevel="1">
      <c r="A22" s="37">
        <f>A18+1</f>
        <v>5</v>
      </c>
      <c r="B22" s="28" t="s">
        <v>89</v>
      </c>
      <c r="C22" s="63" t="s">
        <v>12</v>
      </c>
      <c r="D22" s="32">
        <v>67</v>
      </c>
      <c r="E22" s="29"/>
      <c r="F22" s="29"/>
      <c r="G22" s="29">
        <f>(F22+E22)*D22</f>
        <v>0</v>
      </c>
      <c r="H22" s="59"/>
    </row>
    <row r="23" spans="1:10" ht="29.25" customHeight="1" outlineLevel="1">
      <c r="A23" s="37">
        <f>A22+1</f>
        <v>6</v>
      </c>
      <c r="B23" s="28" t="s">
        <v>90</v>
      </c>
      <c r="C23" s="63" t="s">
        <v>12</v>
      </c>
      <c r="D23" s="32">
        <v>35.159999999999997</v>
      </c>
      <c r="E23" s="29"/>
      <c r="F23" s="29"/>
      <c r="G23" s="29">
        <f t="shared" ref="G23:G30" si="2">(F23+E23)*D23</f>
        <v>0</v>
      </c>
      <c r="H23" s="59"/>
    </row>
    <row r="24" spans="1:10" ht="39" customHeight="1" outlineLevel="1">
      <c r="A24" s="37">
        <f t="shared" ref="A24:A30" si="3">A23+1</f>
        <v>7</v>
      </c>
      <c r="B24" s="28" t="s">
        <v>92</v>
      </c>
      <c r="C24" s="63" t="s">
        <v>12</v>
      </c>
      <c r="D24" s="32">
        <v>365.3</v>
      </c>
      <c r="E24" s="29"/>
      <c r="F24" s="29"/>
      <c r="G24" s="29">
        <f t="shared" si="2"/>
        <v>0</v>
      </c>
      <c r="H24" s="59" t="s">
        <v>93</v>
      </c>
      <c r="I24" s="16"/>
      <c r="J24" s="1"/>
    </row>
    <row r="25" spans="1:10" ht="29.25" customHeight="1" outlineLevel="1">
      <c r="A25" s="37">
        <f t="shared" si="3"/>
        <v>8</v>
      </c>
      <c r="B25" s="28" t="s">
        <v>80</v>
      </c>
      <c r="C25" s="63" t="s">
        <v>12</v>
      </c>
      <c r="D25" s="14">
        <v>725</v>
      </c>
      <c r="E25" s="29"/>
      <c r="F25" s="29"/>
      <c r="G25" s="29">
        <f t="shared" si="2"/>
        <v>0</v>
      </c>
      <c r="H25" s="59"/>
      <c r="I25" s="16"/>
      <c r="J25" s="1"/>
    </row>
    <row r="26" spans="1:10" ht="43.5" customHeight="1" outlineLevel="1">
      <c r="A26" s="37">
        <f t="shared" si="3"/>
        <v>9</v>
      </c>
      <c r="B26" s="28" t="s">
        <v>94</v>
      </c>
      <c r="C26" s="63" t="s">
        <v>12</v>
      </c>
      <c r="D26" s="14">
        <v>380</v>
      </c>
      <c r="E26" s="29"/>
      <c r="F26" s="29"/>
      <c r="G26" s="29">
        <f t="shared" si="2"/>
        <v>0</v>
      </c>
      <c r="H26" s="59" t="s">
        <v>83</v>
      </c>
      <c r="I26" s="16"/>
      <c r="J26" s="1"/>
    </row>
    <row r="27" spans="1:10" ht="19.5" customHeight="1" outlineLevel="1">
      <c r="A27" s="37">
        <f t="shared" si="3"/>
        <v>10</v>
      </c>
      <c r="B27" s="28" t="s">
        <v>284</v>
      </c>
      <c r="C27" s="63" t="s">
        <v>185</v>
      </c>
      <c r="D27" s="14">
        <v>18</v>
      </c>
      <c r="E27" s="29"/>
      <c r="F27" s="29"/>
      <c r="G27" s="29">
        <f t="shared" si="2"/>
        <v>0</v>
      </c>
      <c r="H27" s="70"/>
      <c r="I27" s="16"/>
      <c r="J27" s="16"/>
    </row>
    <row r="28" spans="1:10" ht="21.75" customHeight="1" outlineLevel="1">
      <c r="A28" s="37">
        <f t="shared" si="3"/>
        <v>11</v>
      </c>
      <c r="B28" s="28" t="s">
        <v>81</v>
      </c>
      <c r="C28" s="63" t="s">
        <v>95</v>
      </c>
      <c r="D28" s="32">
        <v>14</v>
      </c>
      <c r="E28" s="29"/>
      <c r="F28" s="29"/>
      <c r="G28" s="29">
        <f t="shared" si="2"/>
        <v>0</v>
      </c>
      <c r="H28" s="59" t="s">
        <v>96</v>
      </c>
      <c r="I28" s="16"/>
      <c r="J28" s="1"/>
    </row>
    <row r="29" spans="1:10" ht="15.75" customHeight="1" outlineLevel="1">
      <c r="A29" s="37">
        <f t="shared" si="3"/>
        <v>12</v>
      </c>
      <c r="B29" s="28" t="s">
        <v>105</v>
      </c>
      <c r="C29" s="63" t="s">
        <v>12</v>
      </c>
      <c r="D29" s="14">
        <v>18</v>
      </c>
      <c r="E29" s="29"/>
      <c r="F29" s="29"/>
      <c r="G29" s="29">
        <f t="shared" si="2"/>
        <v>0</v>
      </c>
      <c r="H29" s="59"/>
      <c r="I29" s="16"/>
      <c r="J29" s="1"/>
    </row>
    <row r="30" spans="1:10" ht="17.25" customHeight="1" outlineLevel="1">
      <c r="A30" s="37">
        <f t="shared" si="3"/>
        <v>13</v>
      </c>
      <c r="B30" s="28" t="s">
        <v>285</v>
      </c>
      <c r="C30" s="63" t="s">
        <v>6</v>
      </c>
      <c r="D30" s="32">
        <v>3</v>
      </c>
      <c r="E30" s="29"/>
      <c r="F30" s="29"/>
      <c r="G30" s="29">
        <f t="shared" si="2"/>
        <v>0</v>
      </c>
      <c r="H30" s="59"/>
      <c r="I30" s="16"/>
      <c r="J30" s="16"/>
    </row>
    <row r="31" spans="1:10">
      <c r="A31" s="38"/>
      <c r="B31" s="42" t="s">
        <v>39</v>
      </c>
      <c r="C31" s="64"/>
      <c r="D31" s="43"/>
      <c r="E31" s="43"/>
      <c r="F31" s="43"/>
      <c r="G31" s="44">
        <f>SUM(G22:G30)</f>
        <v>0</v>
      </c>
      <c r="H31" s="35"/>
      <c r="I31" s="16"/>
      <c r="J31" s="1"/>
    </row>
    <row r="32" spans="1:10">
      <c r="A32" s="58" t="s">
        <v>20</v>
      </c>
      <c r="B32" s="34" t="s">
        <v>97</v>
      </c>
      <c r="C32" s="62"/>
      <c r="D32" s="34"/>
      <c r="E32" s="34"/>
      <c r="F32" s="34"/>
      <c r="G32" s="34"/>
      <c r="H32" s="34"/>
    </row>
    <row r="33" spans="1:10" ht="47.25" customHeight="1" outlineLevel="1">
      <c r="A33" s="37">
        <f>A30+1</f>
        <v>14</v>
      </c>
      <c r="B33" s="28" t="s">
        <v>82</v>
      </c>
      <c r="C33" s="63" t="s">
        <v>6</v>
      </c>
      <c r="D33" s="29">
        <v>1</v>
      </c>
      <c r="E33" s="29"/>
      <c r="F33" s="29"/>
      <c r="G33" s="29">
        <f>(F33+E33)*D33</f>
        <v>0</v>
      </c>
      <c r="H33" s="59" t="s">
        <v>91</v>
      </c>
    </row>
    <row r="34" spans="1:10" ht="33" customHeight="1" outlineLevel="1">
      <c r="A34" s="37">
        <f>A33+1</f>
        <v>15</v>
      </c>
      <c r="B34" s="31" t="s">
        <v>86</v>
      </c>
      <c r="C34" s="65" t="s">
        <v>187</v>
      </c>
      <c r="D34" s="32">
        <v>1.7</v>
      </c>
      <c r="E34" s="32"/>
      <c r="F34" s="32"/>
      <c r="G34" s="29">
        <f t="shared" ref="G34:G38" si="4">(F34+E34)*D34</f>
        <v>0</v>
      </c>
      <c r="H34" s="10"/>
    </row>
    <row r="35" spans="1:10" s="40" customFormat="1" ht="48.75" customHeight="1" outlineLevel="1">
      <c r="A35" s="37">
        <f t="shared" ref="A35:A38" si="5">A34+1</f>
        <v>16</v>
      </c>
      <c r="B35" s="31" t="s">
        <v>184</v>
      </c>
      <c r="C35" s="65" t="s">
        <v>6</v>
      </c>
      <c r="D35" s="8">
        <v>2</v>
      </c>
      <c r="E35" s="32"/>
      <c r="F35" s="32"/>
      <c r="G35" s="29">
        <f t="shared" si="4"/>
        <v>0</v>
      </c>
      <c r="H35" s="15"/>
      <c r="I35" s="20"/>
      <c r="J35" s="1"/>
    </row>
    <row r="36" spans="1:10" s="40" customFormat="1" ht="48.75" customHeight="1" outlineLevel="1">
      <c r="A36" s="37">
        <f t="shared" si="5"/>
        <v>17</v>
      </c>
      <c r="B36" s="31" t="s">
        <v>98</v>
      </c>
      <c r="C36" s="65" t="s">
        <v>12</v>
      </c>
      <c r="D36" s="8">
        <v>80</v>
      </c>
      <c r="E36" s="32"/>
      <c r="F36" s="32"/>
      <c r="G36" s="29">
        <f t="shared" si="4"/>
        <v>0</v>
      </c>
      <c r="H36" s="15"/>
      <c r="I36" s="16"/>
      <c r="J36" s="1"/>
    </row>
    <row r="37" spans="1:10" ht="90" outlineLevel="1">
      <c r="A37" s="37">
        <f t="shared" si="5"/>
        <v>18</v>
      </c>
      <c r="B37" s="31" t="s">
        <v>287</v>
      </c>
      <c r="C37" s="65" t="s">
        <v>12</v>
      </c>
      <c r="D37" s="32">
        <v>13</v>
      </c>
      <c r="E37" s="32"/>
      <c r="F37" s="32"/>
      <c r="G37" s="29">
        <f t="shared" si="4"/>
        <v>0</v>
      </c>
      <c r="H37" s="35"/>
      <c r="I37" s="16"/>
      <c r="J37" s="16"/>
    </row>
    <row r="38" spans="1:10" ht="24" customHeight="1" outlineLevel="1">
      <c r="A38" s="37">
        <f t="shared" si="5"/>
        <v>19</v>
      </c>
      <c r="B38" s="31" t="s">
        <v>126</v>
      </c>
      <c r="C38" s="65" t="s">
        <v>185</v>
      </c>
      <c r="D38" s="32">
        <v>0.8</v>
      </c>
      <c r="E38" s="32"/>
      <c r="F38" s="32"/>
      <c r="G38" s="29">
        <f t="shared" si="4"/>
        <v>0</v>
      </c>
      <c r="H38" s="35"/>
    </row>
    <row r="39" spans="1:10">
      <c r="A39" s="38"/>
      <c r="B39" s="42" t="s">
        <v>40</v>
      </c>
      <c r="C39" s="64"/>
      <c r="D39" s="43"/>
      <c r="E39" s="43"/>
      <c r="F39" s="43"/>
      <c r="G39" s="44">
        <f>SUM(G33:G38)</f>
        <v>0</v>
      </c>
      <c r="H39" s="35"/>
    </row>
    <row r="40" spans="1:10">
      <c r="A40" s="58" t="s">
        <v>21</v>
      </c>
      <c r="B40" s="34" t="s">
        <v>18</v>
      </c>
      <c r="C40" s="62"/>
      <c r="D40" s="34"/>
      <c r="E40" s="34"/>
      <c r="F40" s="34"/>
      <c r="G40" s="34"/>
      <c r="H40" s="34"/>
    </row>
    <row r="41" spans="1:10" ht="21.75" customHeight="1" outlineLevel="1">
      <c r="A41" s="37">
        <f>A38+1</f>
        <v>20</v>
      </c>
      <c r="B41" s="31" t="s">
        <v>99</v>
      </c>
      <c r="C41" s="14" t="s">
        <v>12</v>
      </c>
      <c r="D41" s="32">
        <v>219</v>
      </c>
      <c r="E41" s="32"/>
      <c r="F41" s="32"/>
      <c r="G41" s="29">
        <f>(F41+E41)*D41</f>
        <v>0</v>
      </c>
      <c r="H41" s="15" t="s">
        <v>237</v>
      </c>
      <c r="I41" s="146"/>
      <c r="J41" s="114"/>
    </row>
    <row r="42" spans="1:10" ht="30" outlineLevel="1">
      <c r="A42" s="37">
        <f t="shared" ref="A42:A46" si="6">A41+1</f>
        <v>21</v>
      </c>
      <c r="B42" s="31" t="s">
        <v>100</v>
      </c>
      <c r="C42" s="14" t="s">
        <v>12</v>
      </c>
      <c r="D42" s="32">
        <v>132</v>
      </c>
      <c r="E42" s="32"/>
      <c r="F42" s="32"/>
      <c r="G42" s="29">
        <f t="shared" ref="G42:G46" si="7">(F42+E42)*D42</f>
        <v>0</v>
      </c>
      <c r="H42" s="15" t="s">
        <v>121</v>
      </c>
      <c r="I42" s="146"/>
      <c r="J42" s="114"/>
    </row>
    <row r="43" spans="1:10" outlineLevel="1">
      <c r="A43" s="37">
        <f t="shared" si="6"/>
        <v>22</v>
      </c>
      <c r="B43" s="31" t="s">
        <v>288</v>
      </c>
      <c r="C43" s="14" t="s">
        <v>185</v>
      </c>
      <c r="D43" s="32">
        <v>37.5</v>
      </c>
      <c r="E43" s="32"/>
      <c r="F43" s="32"/>
      <c r="G43" s="29">
        <f t="shared" si="7"/>
        <v>0</v>
      </c>
      <c r="H43" s="22"/>
      <c r="I43" s="16"/>
      <c r="J43" s="114"/>
    </row>
    <row r="44" spans="1:10" ht="31.5" customHeight="1" outlineLevel="1">
      <c r="A44" s="37">
        <f t="shared" si="6"/>
        <v>23</v>
      </c>
      <c r="B44" s="31" t="s">
        <v>101</v>
      </c>
      <c r="C44" s="14" t="s">
        <v>12</v>
      </c>
      <c r="D44" s="32">
        <v>18.2</v>
      </c>
      <c r="E44" s="32"/>
      <c r="F44" s="32"/>
      <c r="G44" s="29">
        <f t="shared" si="7"/>
        <v>0</v>
      </c>
      <c r="H44" s="35"/>
    </row>
    <row r="45" spans="1:10" ht="34.5" customHeight="1" outlineLevel="1">
      <c r="A45" s="37">
        <f t="shared" si="6"/>
        <v>24</v>
      </c>
      <c r="B45" s="31" t="s">
        <v>102</v>
      </c>
      <c r="C45" s="14" t="s">
        <v>12</v>
      </c>
      <c r="D45" s="32">
        <v>11</v>
      </c>
      <c r="E45" s="32"/>
      <c r="F45" s="29"/>
      <c r="G45" s="29">
        <f t="shared" si="7"/>
        <v>0</v>
      </c>
      <c r="H45" s="35"/>
    </row>
    <row r="46" spans="1:10" ht="18.75" customHeight="1" outlineLevel="1">
      <c r="A46" s="37">
        <f t="shared" si="6"/>
        <v>25</v>
      </c>
      <c r="B46" s="31" t="s">
        <v>194</v>
      </c>
      <c r="C46" s="14" t="s">
        <v>185</v>
      </c>
      <c r="D46" s="32">
        <v>11.5</v>
      </c>
      <c r="E46" s="32"/>
      <c r="F46" s="32"/>
      <c r="G46" s="29">
        <f t="shared" si="7"/>
        <v>0</v>
      </c>
      <c r="H46" s="18"/>
    </row>
    <row r="47" spans="1:10">
      <c r="A47" s="38"/>
      <c r="B47" s="42" t="s">
        <v>41</v>
      </c>
      <c r="C47" s="64"/>
      <c r="D47" s="43"/>
      <c r="E47" s="43"/>
      <c r="F47" s="43"/>
      <c r="G47" s="44">
        <f>SUM(G41:G46)</f>
        <v>0</v>
      </c>
      <c r="H47" s="35"/>
    </row>
    <row r="48" spans="1:10">
      <c r="A48" s="58" t="s">
        <v>114</v>
      </c>
      <c r="B48" s="34" t="s">
        <v>85</v>
      </c>
      <c r="C48" s="62"/>
      <c r="D48" s="34"/>
      <c r="E48" s="34"/>
      <c r="F48" s="34"/>
      <c r="G48" s="34"/>
      <c r="H48" s="34"/>
    </row>
    <row r="49" spans="1:10" ht="83.25" customHeight="1" outlineLevel="1">
      <c r="A49" s="37">
        <f>A46+1</f>
        <v>26</v>
      </c>
      <c r="B49" s="28" t="s">
        <v>84</v>
      </c>
      <c r="C49" s="63" t="s">
        <v>12</v>
      </c>
      <c r="D49" s="32">
        <v>128</v>
      </c>
      <c r="E49" s="32"/>
      <c r="F49" s="32"/>
      <c r="G49" s="29">
        <f t="shared" ref="G49:G53" si="8">(F49+E49)*D49</f>
        <v>0</v>
      </c>
      <c r="H49" s="35"/>
      <c r="I49" s="16"/>
      <c r="J49" s="16"/>
    </row>
    <row r="50" spans="1:10" ht="57" customHeight="1" outlineLevel="1">
      <c r="A50" s="37">
        <f>A49+1</f>
        <v>27</v>
      </c>
      <c r="B50" s="28" t="s">
        <v>104</v>
      </c>
      <c r="C50" s="63" t="s">
        <v>12</v>
      </c>
      <c r="D50" s="32">
        <v>6.25</v>
      </c>
      <c r="E50" s="29"/>
      <c r="F50" s="29"/>
      <c r="G50" s="29">
        <f t="shared" si="8"/>
        <v>0</v>
      </c>
      <c r="H50" s="35"/>
    </row>
    <row r="51" spans="1:10" ht="60.75" customHeight="1" outlineLevel="1">
      <c r="A51" s="37">
        <f t="shared" ref="A51:A52" si="9">A50+1</f>
        <v>28</v>
      </c>
      <c r="B51" s="28" t="s">
        <v>106</v>
      </c>
      <c r="C51" s="63" t="s">
        <v>12</v>
      </c>
      <c r="D51" s="32">
        <v>45</v>
      </c>
      <c r="E51" s="29"/>
      <c r="F51" s="29"/>
      <c r="G51" s="29">
        <f t="shared" si="8"/>
        <v>0</v>
      </c>
      <c r="H51" s="35"/>
    </row>
    <row r="52" spans="1:10" ht="45" outlineLevel="1">
      <c r="A52" s="37">
        <f t="shared" si="9"/>
        <v>29</v>
      </c>
      <c r="B52" s="28" t="s">
        <v>107</v>
      </c>
      <c r="C52" s="63" t="s">
        <v>12</v>
      </c>
      <c r="D52" s="32">
        <v>41</v>
      </c>
      <c r="E52" s="29"/>
      <c r="F52" s="29"/>
      <c r="G52" s="29">
        <f t="shared" si="8"/>
        <v>0</v>
      </c>
      <c r="H52" s="35"/>
    </row>
    <row r="53" spans="1:10" outlineLevel="1">
      <c r="A53" s="37"/>
      <c r="B53" s="28" t="s">
        <v>195</v>
      </c>
      <c r="C53" s="63" t="s">
        <v>0</v>
      </c>
      <c r="D53" s="75">
        <v>3</v>
      </c>
      <c r="E53" s="29"/>
      <c r="F53" s="29"/>
      <c r="G53" s="29">
        <f t="shared" si="8"/>
        <v>0</v>
      </c>
      <c r="H53" s="18"/>
    </row>
    <row r="54" spans="1:10" ht="16.5" customHeight="1">
      <c r="A54" s="38"/>
      <c r="B54" s="42" t="s">
        <v>42</v>
      </c>
      <c r="C54" s="64"/>
      <c r="D54" s="43"/>
      <c r="E54" s="43"/>
      <c r="F54" s="43"/>
      <c r="G54" s="44">
        <f>SUM(G49:G53)</f>
        <v>0</v>
      </c>
      <c r="H54" s="35"/>
    </row>
    <row r="55" spans="1:10">
      <c r="A55" s="58" t="s">
        <v>115</v>
      </c>
      <c r="B55" s="34" t="s">
        <v>73</v>
      </c>
      <c r="C55" s="62"/>
      <c r="D55" s="34"/>
      <c r="E55" s="34"/>
      <c r="F55" s="34"/>
      <c r="G55" s="34"/>
      <c r="H55" s="34"/>
    </row>
    <row r="56" spans="1:10" ht="45" outlineLevel="1">
      <c r="A56" s="37">
        <f>A52+1</f>
        <v>30</v>
      </c>
      <c r="B56" s="28" t="s">
        <v>74</v>
      </c>
      <c r="C56" s="65" t="s">
        <v>185</v>
      </c>
      <c r="D56" s="14">
        <v>19.2</v>
      </c>
      <c r="E56" s="29"/>
      <c r="F56" s="29"/>
      <c r="G56" s="29">
        <f>(F56+E56)*D56</f>
        <v>0</v>
      </c>
      <c r="H56" s="9"/>
    </row>
    <row r="57" spans="1:10" outlineLevel="1">
      <c r="A57" s="37">
        <f>A56+1</f>
        <v>31</v>
      </c>
      <c r="B57" s="28" t="s">
        <v>289</v>
      </c>
      <c r="C57" s="65" t="s">
        <v>0</v>
      </c>
      <c r="D57" s="32">
        <v>6</v>
      </c>
      <c r="E57" s="29"/>
      <c r="F57" s="29"/>
      <c r="G57" s="29">
        <f t="shared" ref="G57:G64" si="10">(F57+E57)*D57</f>
        <v>0</v>
      </c>
      <c r="H57" s="9"/>
    </row>
    <row r="58" spans="1:10" outlineLevel="1">
      <c r="A58" s="37">
        <f t="shared" ref="A58:A64" si="11">A57+1</f>
        <v>32</v>
      </c>
      <c r="B58" s="28" t="s">
        <v>110</v>
      </c>
      <c r="C58" s="65" t="s">
        <v>185</v>
      </c>
      <c r="D58" s="32">
        <v>3.84</v>
      </c>
      <c r="E58" s="29"/>
      <c r="F58" s="29"/>
      <c r="G58" s="29">
        <f t="shared" si="10"/>
        <v>0</v>
      </c>
      <c r="H58" s="9"/>
    </row>
    <row r="59" spans="1:10" ht="44.25" customHeight="1" outlineLevel="1">
      <c r="A59" s="37">
        <f t="shared" si="11"/>
        <v>33</v>
      </c>
      <c r="B59" s="28" t="s">
        <v>290</v>
      </c>
      <c r="C59" s="65" t="s">
        <v>10</v>
      </c>
      <c r="D59" s="32">
        <v>4</v>
      </c>
      <c r="E59" s="29"/>
      <c r="F59" s="29"/>
      <c r="G59" s="29">
        <f t="shared" si="10"/>
        <v>0</v>
      </c>
      <c r="H59" s="9"/>
    </row>
    <row r="60" spans="1:10" ht="30" outlineLevel="1">
      <c r="A60" s="37">
        <f t="shared" si="11"/>
        <v>34</v>
      </c>
      <c r="B60" s="28" t="s">
        <v>292</v>
      </c>
      <c r="C60" s="65" t="s">
        <v>10</v>
      </c>
      <c r="D60" s="32">
        <v>3</v>
      </c>
      <c r="E60" s="29"/>
      <c r="F60" s="29"/>
      <c r="G60" s="29">
        <f t="shared" si="10"/>
        <v>0</v>
      </c>
      <c r="H60" s="9"/>
    </row>
    <row r="61" spans="1:10" outlineLevel="1">
      <c r="A61" s="37">
        <f t="shared" si="11"/>
        <v>35</v>
      </c>
      <c r="B61" s="28" t="s">
        <v>293</v>
      </c>
      <c r="C61" s="17" t="s">
        <v>0</v>
      </c>
      <c r="D61" s="32">
        <v>1</v>
      </c>
      <c r="E61" s="32"/>
      <c r="F61" s="32"/>
      <c r="G61" s="29">
        <f t="shared" si="10"/>
        <v>0</v>
      </c>
      <c r="H61" s="15"/>
      <c r="I61" s="119"/>
      <c r="J61" s="16"/>
    </row>
    <row r="62" spans="1:10" ht="30" outlineLevel="1">
      <c r="A62" s="37">
        <f t="shared" si="11"/>
        <v>36</v>
      </c>
      <c r="B62" s="28" t="s">
        <v>291</v>
      </c>
      <c r="C62" s="17" t="s">
        <v>185</v>
      </c>
      <c r="D62" s="32">
        <v>4.76</v>
      </c>
      <c r="E62" s="29"/>
      <c r="F62" s="29"/>
      <c r="G62" s="29">
        <f t="shared" si="10"/>
        <v>0</v>
      </c>
      <c r="H62" s="15"/>
      <c r="I62" s="16"/>
      <c r="J62" s="16"/>
    </row>
    <row r="63" spans="1:10" outlineLevel="1">
      <c r="A63" s="37">
        <f t="shared" si="11"/>
        <v>37</v>
      </c>
      <c r="B63" s="28" t="s">
        <v>238</v>
      </c>
      <c r="C63" s="17" t="s">
        <v>235</v>
      </c>
      <c r="D63" s="32">
        <v>1</v>
      </c>
      <c r="E63" s="29"/>
      <c r="F63" s="29"/>
      <c r="G63" s="29">
        <f t="shared" si="10"/>
        <v>0</v>
      </c>
      <c r="H63" s="19"/>
      <c r="I63" s="78"/>
      <c r="J63" s="114"/>
    </row>
    <row r="64" spans="1:10" ht="37.5" customHeight="1" outlineLevel="1">
      <c r="A64" s="37">
        <f t="shared" si="11"/>
        <v>38</v>
      </c>
      <c r="B64" s="28" t="s">
        <v>75</v>
      </c>
      <c r="C64" s="17" t="s">
        <v>6</v>
      </c>
      <c r="D64" s="32">
        <v>1</v>
      </c>
      <c r="E64" s="29"/>
      <c r="F64" s="29"/>
      <c r="G64" s="29">
        <f t="shared" si="10"/>
        <v>0</v>
      </c>
      <c r="H64" s="15"/>
    </row>
    <row r="65" spans="1:10">
      <c r="A65" s="38"/>
      <c r="B65" s="42" t="s">
        <v>43</v>
      </c>
      <c r="C65" s="64"/>
      <c r="D65" s="43"/>
      <c r="E65" s="43"/>
      <c r="F65" s="43"/>
      <c r="G65" s="44">
        <f>SUM(G56:G64)</f>
        <v>0</v>
      </c>
      <c r="H65" s="35"/>
    </row>
    <row r="66" spans="1:10">
      <c r="A66" s="58" t="s">
        <v>117</v>
      </c>
      <c r="B66" s="34" t="s">
        <v>294</v>
      </c>
      <c r="C66" s="62"/>
      <c r="D66" s="34"/>
      <c r="E66" s="34"/>
      <c r="F66" s="34"/>
      <c r="G66" s="34"/>
      <c r="H66" s="34"/>
    </row>
    <row r="67" spans="1:10" ht="45" outlineLevel="1">
      <c r="A67" s="37">
        <f>A64+1</f>
        <v>39</v>
      </c>
      <c r="B67" s="28" t="s">
        <v>22</v>
      </c>
      <c r="C67" s="63" t="s">
        <v>12</v>
      </c>
      <c r="D67" s="29">
        <v>7</v>
      </c>
      <c r="E67" s="29"/>
      <c r="F67" s="32"/>
      <c r="G67" s="29">
        <f>(F67+E67)*D67</f>
        <v>0</v>
      </c>
      <c r="H67" s="35"/>
      <c r="I67" s="119"/>
      <c r="J67" s="16"/>
    </row>
    <row r="68" spans="1:10" ht="66" customHeight="1" outlineLevel="1">
      <c r="A68" s="37">
        <f>A67+1</f>
        <v>40</v>
      </c>
      <c r="B68" s="28" t="s">
        <v>116</v>
      </c>
      <c r="C68" s="59" t="s">
        <v>23</v>
      </c>
      <c r="D68" s="29">
        <v>3</v>
      </c>
      <c r="E68" s="29"/>
      <c r="F68" s="29"/>
      <c r="G68" s="29">
        <f>(F68+E68)*D68</f>
        <v>0</v>
      </c>
      <c r="H68" s="35"/>
    </row>
    <row r="69" spans="1:10">
      <c r="A69" s="38"/>
      <c r="B69" s="42" t="s">
        <v>44</v>
      </c>
      <c r="C69" s="64"/>
      <c r="D69" s="43"/>
      <c r="E69" s="43"/>
      <c r="F69" s="43"/>
      <c r="G69" s="44">
        <f>SUM(G67:G68)</f>
        <v>0</v>
      </c>
      <c r="H69" s="35"/>
    </row>
    <row r="70" spans="1:10">
      <c r="A70" s="58" t="s">
        <v>118</v>
      </c>
      <c r="B70" s="39" t="s">
        <v>128</v>
      </c>
      <c r="C70" s="66"/>
      <c r="D70" s="39"/>
      <c r="E70" s="39"/>
      <c r="F70" s="39"/>
      <c r="G70" s="39"/>
      <c r="H70" s="39"/>
    </row>
    <row r="71" spans="1:10" ht="60" outlineLevel="1">
      <c r="A71" s="37">
        <f>A68+1</f>
        <v>41</v>
      </c>
      <c r="B71" s="28" t="s">
        <v>24</v>
      </c>
      <c r="C71" s="63" t="s">
        <v>12</v>
      </c>
      <c r="D71" s="8">
        <v>146</v>
      </c>
      <c r="E71" s="32"/>
      <c r="F71" s="32"/>
      <c r="G71" s="32">
        <f>(F71+E71)*D71</f>
        <v>0</v>
      </c>
      <c r="H71" s="15"/>
      <c r="I71" s="94"/>
      <c r="J71" s="114"/>
    </row>
    <row r="72" spans="1:10" ht="30" outlineLevel="1">
      <c r="A72" s="37">
        <f>A71+1</f>
        <v>42</v>
      </c>
      <c r="B72" s="28" t="s">
        <v>27</v>
      </c>
      <c r="C72" s="63" t="s">
        <v>7</v>
      </c>
      <c r="D72" s="8">
        <v>96</v>
      </c>
      <c r="E72" s="32"/>
      <c r="F72" s="32"/>
      <c r="G72" s="32">
        <f>(F72+E72)*D72</f>
        <v>0</v>
      </c>
      <c r="H72" s="15"/>
      <c r="I72" s="16"/>
    </row>
    <row r="73" spans="1:10" ht="65.25" customHeight="1" outlineLevel="1">
      <c r="A73" s="37">
        <f t="shared" ref="A73:A88" si="12">A72+1</f>
        <v>43</v>
      </c>
      <c r="B73" s="28" t="s">
        <v>124</v>
      </c>
      <c r="C73" s="63" t="s">
        <v>12</v>
      </c>
      <c r="D73" s="8">
        <v>725</v>
      </c>
      <c r="E73" s="32"/>
      <c r="F73" s="32"/>
      <c r="G73" s="32">
        <f t="shared" ref="G73:G88" si="13">(F73+E73)*D73</f>
        <v>0</v>
      </c>
      <c r="H73" s="15"/>
      <c r="I73" s="16"/>
    </row>
    <row r="74" spans="1:10" outlineLevel="1">
      <c r="A74" s="37">
        <f t="shared" si="12"/>
        <v>44</v>
      </c>
      <c r="B74" s="28" t="s">
        <v>119</v>
      </c>
      <c r="C74" s="63" t="s">
        <v>12</v>
      </c>
      <c r="D74" s="8">
        <v>275</v>
      </c>
      <c r="E74" s="32"/>
      <c r="F74" s="32"/>
      <c r="G74" s="32">
        <f t="shared" si="13"/>
        <v>0</v>
      </c>
      <c r="H74" s="35" t="s">
        <v>121</v>
      </c>
    </row>
    <row r="75" spans="1:10" outlineLevel="1">
      <c r="A75" s="37">
        <f t="shared" si="12"/>
        <v>45</v>
      </c>
      <c r="B75" s="28" t="s">
        <v>120</v>
      </c>
      <c r="C75" s="63" t="s">
        <v>12</v>
      </c>
      <c r="D75" s="8">
        <v>450</v>
      </c>
      <c r="E75" s="32"/>
      <c r="F75" s="32"/>
      <c r="G75" s="32">
        <f t="shared" si="13"/>
        <v>0</v>
      </c>
      <c r="H75" s="35" t="s">
        <v>122</v>
      </c>
    </row>
    <row r="76" spans="1:10" ht="45" outlineLevel="1">
      <c r="A76" s="37">
        <f t="shared" si="12"/>
        <v>46</v>
      </c>
      <c r="B76" s="28" t="s">
        <v>123</v>
      </c>
      <c r="C76" s="63" t="s">
        <v>12</v>
      </c>
      <c r="D76" s="8">
        <v>275</v>
      </c>
      <c r="E76" s="32"/>
      <c r="F76" s="32"/>
      <c r="G76" s="32">
        <f t="shared" si="13"/>
        <v>0</v>
      </c>
      <c r="H76" s="35"/>
      <c r="I76" s="94"/>
      <c r="J76" s="16"/>
    </row>
    <row r="77" spans="1:10" ht="60" outlineLevel="1">
      <c r="A77" s="37">
        <f t="shared" si="12"/>
        <v>47</v>
      </c>
      <c r="B77" s="28" t="s">
        <v>33</v>
      </c>
      <c r="C77" s="63" t="s">
        <v>12</v>
      </c>
      <c r="D77" s="8">
        <v>375</v>
      </c>
      <c r="E77" s="32"/>
      <c r="F77" s="32"/>
      <c r="G77" s="32">
        <f t="shared" si="13"/>
        <v>0</v>
      </c>
      <c r="H77" s="35"/>
      <c r="I77" s="94"/>
      <c r="J77" s="16"/>
    </row>
    <row r="78" spans="1:10" ht="30" outlineLevel="1">
      <c r="A78" s="37">
        <f t="shared" si="12"/>
        <v>48</v>
      </c>
      <c r="B78" s="28" t="s">
        <v>125</v>
      </c>
      <c r="C78" s="63" t="s">
        <v>12</v>
      </c>
      <c r="D78" s="8">
        <v>725</v>
      </c>
      <c r="E78" s="32"/>
      <c r="F78" s="32"/>
      <c r="G78" s="32">
        <f t="shared" si="13"/>
        <v>0</v>
      </c>
      <c r="H78" s="35"/>
      <c r="J78" s="114"/>
    </row>
    <row r="79" spans="1:10" s="40" customFormat="1" ht="45" outlineLevel="1">
      <c r="A79" s="37">
        <f t="shared" si="12"/>
        <v>49</v>
      </c>
      <c r="B79" s="31" t="s">
        <v>127</v>
      </c>
      <c r="C79" s="65" t="s">
        <v>12</v>
      </c>
      <c r="D79" s="8">
        <v>51</v>
      </c>
      <c r="E79" s="32"/>
      <c r="F79" s="32"/>
      <c r="G79" s="32">
        <f t="shared" si="13"/>
        <v>0</v>
      </c>
      <c r="H79" s="15" t="s">
        <v>295</v>
      </c>
      <c r="I79" s="16"/>
      <c r="J79" s="16"/>
    </row>
    <row r="80" spans="1:10" s="40" customFormat="1" outlineLevel="1">
      <c r="A80" s="37">
        <f t="shared" si="12"/>
        <v>50</v>
      </c>
      <c r="B80" s="31" t="s">
        <v>189</v>
      </c>
      <c r="C80" s="65" t="s">
        <v>188</v>
      </c>
      <c r="D80" s="12">
        <v>110</v>
      </c>
      <c r="E80" s="32"/>
      <c r="F80" s="32"/>
      <c r="G80" s="32">
        <f t="shared" si="13"/>
        <v>0</v>
      </c>
      <c r="H80" s="19"/>
      <c r="I80" s="16"/>
      <c r="J80" s="16"/>
    </row>
    <row r="81" spans="1:10" s="40" customFormat="1" outlineLevel="1">
      <c r="A81" s="37">
        <f t="shared" si="12"/>
        <v>51</v>
      </c>
      <c r="B81" s="31" t="s">
        <v>296</v>
      </c>
      <c r="C81" s="65" t="s">
        <v>188</v>
      </c>
      <c r="D81" s="12">
        <v>22</v>
      </c>
      <c r="E81" s="32"/>
      <c r="F81" s="32"/>
      <c r="G81" s="32">
        <f t="shared" si="13"/>
        <v>0</v>
      </c>
      <c r="H81" s="19"/>
      <c r="I81" s="16"/>
      <c r="J81" s="16"/>
    </row>
    <row r="82" spans="1:10" s="40" customFormat="1" outlineLevel="1">
      <c r="A82" s="37">
        <f t="shared" si="12"/>
        <v>52</v>
      </c>
      <c r="B82" s="31" t="s">
        <v>190</v>
      </c>
      <c r="C82" s="65" t="s">
        <v>6</v>
      </c>
      <c r="D82" s="12">
        <v>1</v>
      </c>
      <c r="E82" s="32"/>
      <c r="F82" s="29"/>
      <c r="G82" s="32">
        <f t="shared" si="13"/>
        <v>0</v>
      </c>
      <c r="H82" s="19"/>
      <c r="I82" s="16"/>
      <c r="J82" s="1"/>
    </row>
    <row r="83" spans="1:10" s="40" customFormat="1" outlineLevel="1">
      <c r="A83" s="37">
        <f t="shared" si="12"/>
        <v>53</v>
      </c>
      <c r="B83" s="31" t="s">
        <v>191</v>
      </c>
      <c r="C83" s="65" t="s">
        <v>185</v>
      </c>
      <c r="D83" s="12">
        <v>146</v>
      </c>
      <c r="E83" s="32"/>
      <c r="F83" s="29"/>
      <c r="G83" s="32">
        <f t="shared" si="13"/>
        <v>0</v>
      </c>
      <c r="H83" s="19"/>
      <c r="I83" s="16"/>
      <c r="J83" s="1"/>
    </row>
    <row r="84" spans="1:10" s="40" customFormat="1" outlineLevel="1">
      <c r="A84" s="37">
        <f t="shared" si="12"/>
        <v>54</v>
      </c>
      <c r="B84" s="31" t="s">
        <v>192</v>
      </c>
      <c r="C84" s="65" t="s">
        <v>185</v>
      </c>
      <c r="D84" s="12">
        <v>5.0999999999999996</v>
      </c>
      <c r="E84" s="32"/>
      <c r="F84" s="29"/>
      <c r="G84" s="32">
        <f t="shared" si="13"/>
        <v>0</v>
      </c>
      <c r="H84" s="19"/>
      <c r="I84" s="16"/>
      <c r="J84" s="1"/>
    </row>
    <row r="85" spans="1:10" s="40" customFormat="1" outlineLevel="1">
      <c r="A85" s="37">
        <f t="shared" si="12"/>
        <v>55</v>
      </c>
      <c r="B85" s="31" t="s">
        <v>193</v>
      </c>
      <c r="C85" s="65" t="s">
        <v>185</v>
      </c>
      <c r="D85" s="12">
        <v>33.6</v>
      </c>
      <c r="E85" s="32"/>
      <c r="F85" s="29"/>
      <c r="G85" s="32">
        <f t="shared" si="13"/>
        <v>0</v>
      </c>
      <c r="H85" s="19"/>
      <c r="I85" s="16"/>
      <c r="J85" s="1"/>
    </row>
    <row r="86" spans="1:10" s="40" customFormat="1" ht="30" outlineLevel="1">
      <c r="A86" s="37">
        <f t="shared" si="12"/>
        <v>56</v>
      </c>
      <c r="B86" s="31" t="s">
        <v>240</v>
      </c>
      <c r="C86" s="74" t="s">
        <v>0</v>
      </c>
      <c r="D86" s="75">
        <v>20</v>
      </c>
      <c r="E86" s="75"/>
      <c r="F86" s="75"/>
      <c r="G86" s="32">
        <f t="shared" si="13"/>
        <v>0</v>
      </c>
      <c r="H86" s="21"/>
      <c r="I86" s="16"/>
      <c r="J86" s="1"/>
    </row>
    <row r="87" spans="1:10" s="40" customFormat="1" ht="60" outlineLevel="1">
      <c r="A87" s="37">
        <f t="shared" si="12"/>
        <v>57</v>
      </c>
      <c r="B87" s="31" t="s">
        <v>297</v>
      </c>
      <c r="C87" s="65" t="s">
        <v>0</v>
      </c>
      <c r="D87" s="12">
        <v>1</v>
      </c>
      <c r="E87" s="32"/>
      <c r="F87" s="32"/>
      <c r="G87" s="32">
        <f t="shared" si="13"/>
        <v>0</v>
      </c>
      <c r="H87" s="19"/>
      <c r="I87" s="16"/>
      <c r="J87" s="16"/>
    </row>
    <row r="88" spans="1:10" ht="30" outlineLevel="1">
      <c r="A88" s="37">
        <f t="shared" si="12"/>
        <v>58</v>
      </c>
      <c r="B88" s="73" t="s">
        <v>298</v>
      </c>
      <c r="C88" s="74" t="s">
        <v>0</v>
      </c>
      <c r="D88" s="12">
        <v>4</v>
      </c>
      <c r="E88" s="75"/>
      <c r="F88" s="75"/>
      <c r="G88" s="32">
        <f t="shared" si="13"/>
        <v>0</v>
      </c>
      <c r="H88" s="76"/>
      <c r="I88" s="94"/>
      <c r="J88" s="114"/>
    </row>
    <row r="89" spans="1:10">
      <c r="A89" s="38"/>
      <c r="B89" s="42" t="s">
        <v>45</v>
      </c>
      <c r="C89" s="64"/>
      <c r="D89" s="43"/>
      <c r="E89" s="43"/>
      <c r="F89" s="43"/>
      <c r="G89" s="44">
        <f>SUM(G71:G88)</f>
        <v>0</v>
      </c>
      <c r="H89" s="35"/>
    </row>
    <row r="90" spans="1:10">
      <c r="A90" s="58" t="s">
        <v>136</v>
      </c>
      <c r="B90" s="39" t="s">
        <v>28</v>
      </c>
      <c r="C90" s="66"/>
      <c r="D90" s="39"/>
      <c r="E90" s="39"/>
      <c r="F90" s="39"/>
      <c r="G90" s="39"/>
      <c r="H90" s="39"/>
    </row>
    <row r="91" spans="1:10" s="40" customFormat="1" ht="52.5" customHeight="1" outlineLevel="1">
      <c r="A91" s="7">
        <f>A88+1</f>
        <v>59</v>
      </c>
      <c r="B91" s="31" t="s">
        <v>129</v>
      </c>
      <c r="C91" s="65" t="s">
        <v>12</v>
      </c>
      <c r="D91" s="8">
        <v>13</v>
      </c>
      <c r="E91" s="32"/>
      <c r="F91" s="32"/>
      <c r="G91" s="29">
        <f>(F91+E91)*D91</f>
        <v>0</v>
      </c>
      <c r="H91" s="15"/>
      <c r="I91" s="16"/>
      <c r="J91" s="1"/>
    </row>
    <row r="92" spans="1:10" s="40" customFormat="1" ht="53.25" customHeight="1" outlineLevel="1">
      <c r="A92" s="7">
        <f>A91+1</f>
        <v>60</v>
      </c>
      <c r="B92" s="31" t="s">
        <v>130</v>
      </c>
      <c r="C92" s="65" t="s">
        <v>12</v>
      </c>
      <c r="D92" s="8">
        <v>173</v>
      </c>
      <c r="E92" s="32"/>
      <c r="F92" s="32"/>
      <c r="G92" s="29">
        <f t="shared" ref="G92:G101" si="14">(F92+E92)*D92</f>
        <v>0</v>
      </c>
      <c r="H92" s="15"/>
      <c r="I92" s="16"/>
      <c r="J92" s="1"/>
    </row>
    <row r="93" spans="1:10" s="40" customFormat="1" ht="21.75" customHeight="1" outlineLevel="1">
      <c r="A93" s="7">
        <f t="shared" ref="A93:A101" si="15">A92+1</f>
        <v>61</v>
      </c>
      <c r="B93" s="31" t="s">
        <v>131</v>
      </c>
      <c r="C93" s="65" t="s">
        <v>12</v>
      </c>
      <c r="D93" s="8">
        <v>198</v>
      </c>
      <c r="E93" s="32"/>
      <c r="F93" s="32"/>
      <c r="G93" s="29">
        <f t="shared" si="14"/>
        <v>0</v>
      </c>
      <c r="H93" s="15"/>
      <c r="I93" s="16"/>
      <c r="J93" s="1"/>
    </row>
    <row r="94" spans="1:10" s="40" customFormat="1" ht="45" outlineLevel="1">
      <c r="A94" s="7">
        <f t="shared" si="15"/>
        <v>62</v>
      </c>
      <c r="B94" s="31" t="s">
        <v>340</v>
      </c>
      <c r="C94" s="65" t="s">
        <v>12</v>
      </c>
      <c r="D94" s="8">
        <v>127</v>
      </c>
      <c r="E94" s="32"/>
      <c r="F94" s="32"/>
      <c r="G94" s="29">
        <f t="shared" si="14"/>
        <v>0</v>
      </c>
      <c r="H94" s="15"/>
      <c r="I94" s="122"/>
      <c r="J94" s="1"/>
    </row>
    <row r="95" spans="1:10" s="40" customFormat="1" outlineLevel="1">
      <c r="A95" s="7">
        <f t="shared" si="15"/>
        <v>63</v>
      </c>
      <c r="B95" s="120" t="s">
        <v>322</v>
      </c>
      <c r="C95" s="65" t="s">
        <v>185</v>
      </c>
      <c r="D95" s="8">
        <v>10</v>
      </c>
      <c r="E95" s="32"/>
      <c r="F95" s="32"/>
      <c r="G95" s="29">
        <f t="shared" si="14"/>
        <v>0</v>
      </c>
      <c r="H95" s="15"/>
      <c r="I95" s="122"/>
      <c r="J95" s="1"/>
    </row>
    <row r="96" spans="1:10" s="40" customFormat="1" ht="45" outlineLevel="1">
      <c r="A96" s="7">
        <f t="shared" si="15"/>
        <v>64</v>
      </c>
      <c r="B96" s="31" t="s">
        <v>339</v>
      </c>
      <c r="C96" s="65" t="s">
        <v>12</v>
      </c>
      <c r="D96" s="8">
        <v>72</v>
      </c>
      <c r="E96" s="32"/>
      <c r="F96" s="32"/>
      <c r="G96" s="29">
        <f t="shared" si="14"/>
        <v>0</v>
      </c>
      <c r="H96" s="15"/>
      <c r="I96" s="122"/>
      <c r="J96" s="16"/>
    </row>
    <row r="97" spans="1:10" s="40" customFormat="1" outlineLevel="1">
      <c r="A97" s="7">
        <f t="shared" si="15"/>
        <v>65</v>
      </c>
      <c r="B97" s="120" t="s">
        <v>323</v>
      </c>
      <c r="C97" s="65" t="s">
        <v>185</v>
      </c>
      <c r="D97" s="8">
        <v>9</v>
      </c>
      <c r="E97" s="32"/>
      <c r="F97" s="32"/>
      <c r="G97" s="29">
        <f t="shared" si="14"/>
        <v>0</v>
      </c>
      <c r="H97" s="15"/>
      <c r="I97" s="123"/>
      <c r="J97" s="16"/>
    </row>
    <row r="98" spans="1:10" s="40" customFormat="1" ht="21" customHeight="1" outlineLevel="1">
      <c r="A98" s="7">
        <f t="shared" si="15"/>
        <v>66</v>
      </c>
      <c r="B98" s="31" t="s">
        <v>132</v>
      </c>
      <c r="C98" s="65" t="s">
        <v>7</v>
      </c>
      <c r="D98" s="8">
        <v>126</v>
      </c>
      <c r="E98" s="32"/>
      <c r="F98" s="32"/>
      <c r="G98" s="29">
        <f t="shared" si="14"/>
        <v>0</v>
      </c>
      <c r="H98" s="15"/>
      <c r="I98" s="16"/>
      <c r="J98" s="1"/>
    </row>
    <row r="99" spans="1:10" s="40" customFormat="1" ht="22.5" customHeight="1" outlineLevel="1">
      <c r="A99" s="7">
        <f t="shared" si="15"/>
        <v>67</v>
      </c>
      <c r="B99" s="31" t="s">
        <v>133</v>
      </c>
      <c r="C99" s="65" t="s">
        <v>12</v>
      </c>
      <c r="D99" s="32">
        <v>0.72</v>
      </c>
      <c r="E99" s="32"/>
      <c r="F99" s="32"/>
      <c r="G99" s="29">
        <f t="shared" si="14"/>
        <v>0</v>
      </c>
      <c r="H99" s="15" t="s">
        <v>134</v>
      </c>
      <c r="I99" s="16"/>
      <c r="J99" s="1"/>
    </row>
    <row r="100" spans="1:10" s="40" customFormat="1" ht="60" outlineLevel="1">
      <c r="A100" s="7">
        <f t="shared" si="15"/>
        <v>68</v>
      </c>
      <c r="B100" s="31" t="s">
        <v>135</v>
      </c>
      <c r="C100" s="65" t="s">
        <v>12</v>
      </c>
      <c r="D100" s="8">
        <v>10</v>
      </c>
      <c r="E100" s="32"/>
      <c r="F100" s="32"/>
      <c r="G100" s="29">
        <f t="shared" si="14"/>
        <v>0</v>
      </c>
      <c r="H100" s="15"/>
      <c r="I100" s="16"/>
      <c r="J100" s="16"/>
    </row>
    <row r="101" spans="1:10" ht="30" outlineLevel="1">
      <c r="A101" s="7">
        <f t="shared" si="15"/>
        <v>69</v>
      </c>
      <c r="B101" s="31" t="s">
        <v>286</v>
      </c>
      <c r="C101" s="65" t="s">
        <v>26</v>
      </c>
      <c r="D101" s="8">
        <v>99</v>
      </c>
      <c r="E101" s="32"/>
      <c r="F101" s="32"/>
      <c r="G101" s="29">
        <f t="shared" si="14"/>
        <v>0</v>
      </c>
      <c r="H101" s="15"/>
    </row>
    <row r="102" spans="1:10">
      <c r="A102" s="38"/>
      <c r="B102" s="42" t="s">
        <v>46</v>
      </c>
      <c r="C102" s="64"/>
      <c r="D102" s="43"/>
      <c r="E102" s="43"/>
      <c r="F102" s="43"/>
      <c r="G102" s="44">
        <f>SUM(G91:G101)</f>
        <v>0</v>
      </c>
      <c r="H102" s="35"/>
    </row>
    <row r="103" spans="1:10">
      <c r="A103" s="58" t="s">
        <v>137</v>
      </c>
      <c r="B103" s="39" t="s">
        <v>29</v>
      </c>
      <c r="C103" s="66"/>
      <c r="D103" s="39"/>
      <c r="E103" s="39"/>
      <c r="F103" s="39"/>
      <c r="G103" s="39"/>
      <c r="H103" s="39"/>
    </row>
    <row r="104" spans="1:10" ht="30" outlineLevel="1">
      <c r="A104" s="37">
        <f>A101+1</f>
        <v>70</v>
      </c>
      <c r="B104" s="28" t="s">
        <v>139</v>
      </c>
      <c r="C104" s="13" t="s">
        <v>0</v>
      </c>
      <c r="D104" s="8">
        <v>9</v>
      </c>
      <c r="E104" s="29"/>
      <c r="F104" s="29"/>
      <c r="G104" s="29">
        <f>(F104+E104)*D104</f>
        <v>0</v>
      </c>
      <c r="H104" s="35"/>
    </row>
    <row r="105" spans="1:10" outlineLevel="1">
      <c r="A105" s="37">
        <f>A104+1</f>
        <v>71</v>
      </c>
      <c r="B105" s="28" t="s">
        <v>140</v>
      </c>
      <c r="C105" s="13" t="s">
        <v>0</v>
      </c>
      <c r="D105" s="8">
        <v>3</v>
      </c>
      <c r="E105" s="29"/>
      <c r="F105" s="29"/>
      <c r="G105" s="29">
        <f t="shared" ref="G105:G114" si="16">(F105+E105)*D105</f>
        <v>0</v>
      </c>
      <c r="H105" s="35"/>
    </row>
    <row r="106" spans="1:10" ht="30" outlineLevel="1">
      <c r="A106" s="37">
        <f t="shared" ref="A106:A114" si="17">A105+1</f>
        <v>72</v>
      </c>
      <c r="B106" s="28" t="s">
        <v>181</v>
      </c>
      <c r="C106" s="13" t="s">
        <v>10</v>
      </c>
      <c r="D106" s="69">
        <v>1</v>
      </c>
      <c r="E106" s="29"/>
      <c r="F106" s="29"/>
      <c r="G106" s="29">
        <f t="shared" si="16"/>
        <v>0</v>
      </c>
      <c r="H106" s="35"/>
    </row>
    <row r="107" spans="1:10" s="40" customFormat="1" ht="30" outlineLevel="1">
      <c r="A107" s="7">
        <f t="shared" si="17"/>
        <v>73</v>
      </c>
      <c r="B107" s="31" t="s">
        <v>141</v>
      </c>
      <c r="C107" s="14" t="s">
        <v>10</v>
      </c>
      <c r="D107" s="8">
        <v>2</v>
      </c>
      <c r="E107" s="32"/>
      <c r="F107" s="32"/>
      <c r="G107" s="29">
        <f t="shared" si="16"/>
        <v>0</v>
      </c>
      <c r="H107" s="17" t="s">
        <v>299</v>
      </c>
      <c r="I107" s="16"/>
      <c r="J107" s="1"/>
    </row>
    <row r="108" spans="1:10" s="40" customFormat="1" ht="30" outlineLevel="1">
      <c r="A108" s="7"/>
      <c r="B108" s="31" t="s">
        <v>300</v>
      </c>
      <c r="C108" s="14" t="s">
        <v>10</v>
      </c>
      <c r="D108" s="8">
        <v>2</v>
      </c>
      <c r="E108" s="32"/>
      <c r="F108" s="32"/>
      <c r="G108" s="29">
        <f t="shared" si="16"/>
        <v>0</v>
      </c>
      <c r="H108" s="95"/>
      <c r="I108" s="16"/>
      <c r="J108" s="16"/>
    </row>
    <row r="109" spans="1:10" s="40" customFormat="1" ht="30" outlineLevel="1">
      <c r="A109" s="7">
        <f>A107+1</f>
        <v>74</v>
      </c>
      <c r="B109" s="31" t="s">
        <v>142</v>
      </c>
      <c r="C109" s="14" t="s">
        <v>10</v>
      </c>
      <c r="D109" s="8">
        <v>2</v>
      </c>
      <c r="E109" s="32"/>
      <c r="F109" s="32"/>
      <c r="G109" s="29">
        <f t="shared" si="16"/>
        <v>0</v>
      </c>
      <c r="H109" s="15" t="s">
        <v>182</v>
      </c>
      <c r="I109" s="16"/>
      <c r="J109" s="16"/>
    </row>
    <row r="110" spans="1:10" s="40" customFormat="1" ht="30" outlineLevel="1">
      <c r="A110" s="7">
        <f t="shared" si="17"/>
        <v>75</v>
      </c>
      <c r="B110" s="31" t="s">
        <v>143</v>
      </c>
      <c r="C110" s="14" t="s">
        <v>10</v>
      </c>
      <c r="D110" s="8">
        <v>2</v>
      </c>
      <c r="E110" s="32"/>
      <c r="F110" s="32"/>
      <c r="G110" s="29">
        <f t="shared" si="16"/>
        <v>0</v>
      </c>
      <c r="H110" s="15" t="s">
        <v>183</v>
      </c>
      <c r="I110" s="16"/>
      <c r="J110" s="16"/>
    </row>
    <row r="111" spans="1:10" ht="45" outlineLevel="1">
      <c r="A111" s="37">
        <f t="shared" si="17"/>
        <v>76</v>
      </c>
      <c r="B111" s="28" t="s">
        <v>144</v>
      </c>
      <c r="C111" s="13" t="s">
        <v>10</v>
      </c>
      <c r="D111" s="69">
        <v>3</v>
      </c>
      <c r="E111" s="29"/>
      <c r="F111" s="29"/>
      <c r="G111" s="29">
        <f t="shared" si="16"/>
        <v>0</v>
      </c>
      <c r="H111" s="35"/>
    </row>
    <row r="112" spans="1:10" ht="30" outlineLevel="1">
      <c r="A112" s="37">
        <f t="shared" si="17"/>
        <v>77</v>
      </c>
      <c r="B112" s="28" t="s">
        <v>301</v>
      </c>
      <c r="C112" s="13" t="s">
        <v>10</v>
      </c>
      <c r="D112" s="69">
        <v>2</v>
      </c>
      <c r="E112" s="29"/>
      <c r="F112" s="29"/>
      <c r="G112" s="29">
        <f t="shared" si="16"/>
        <v>0</v>
      </c>
      <c r="H112" s="35"/>
    </row>
    <row r="113" spans="1:10" s="40" customFormat="1" outlineLevel="1">
      <c r="A113" s="7">
        <f t="shared" si="17"/>
        <v>78</v>
      </c>
      <c r="B113" s="31" t="s">
        <v>138</v>
      </c>
      <c r="C113" s="14" t="s">
        <v>10</v>
      </c>
      <c r="D113" s="8">
        <v>10</v>
      </c>
      <c r="E113" s="32"/>
      <c r="F113" s="32"/>
      <c r="G113" s="29">
        <f t="shared" si="16"/>
        <v>0</v>
      </c>
      <c r="H113" s="15"/>
      <c r="I113" s="16"/>
      <c r="J113" s="16"/>
    </row>
    <row r="114" spans="1:10" outlineLevel="1">
      <c r="A114" s="37">
        <f t="shared" si="17"/>
        <v>79</v>
      </c>
      <c r="B114" s="28" t="s">
        <v>8</v>
      </c>
      <c r="C114" s="13" t="s">
        <v>10</v>
      </c>
      <c r="D114" s="69">
        <v>10</v>
      </c>
      <c r="E114" s="29"/>
      <c r="F114" s="29"/>
      <c r="G114" s="29">
        <f t="shared" si="16"/>
        <v>0</v>
      </c>
      <c r="H114" s="35"/>
    </row>
    <row r="115" spans="1:10">
      <c r="A115" s="38"/>
      <c r="B115" s="42" t="s">
        <v>47</v>
      </c>
      <c r="C115" s="64"/>
      <c r="D115" s="43"/>
      <c r="E115" s="43"/>
      <c r="F115" s="43"/>
      <c r="G115" s="44">
        <f>SUM(G104:G114)</f>
        <v>0</v>
      </c>
      <c r="H115" s="35"/>
    </row>
    <row r="116" spans="1:10">
      <c r="A116" s="58" t="s">
        <v>148</v>
      </c>
      <c r="B116" s="39" t="s">
        <v>108</v>
      </c>
      <c r="C116" s="66"/>
      <c r="D116" s="39"/>
      <c r="E116" s="39"/>
      <c r="F116" s="39"/>
      <c r="G116" s="39"/>
      <c r="H116" s="39"/>
    </row>
    <row r="117" spans="1:10" ht="30" outlineLevel="1">
      <c r="A117" s="37">
        <f>A114+1</f>
        <v>80</v>
      </c>
      <c r="B117" s="28" t="s">
        <v>302</v>
      </c>
      <c r="C117" s="63" t="s">
        <v>12</v>
      </c>
      <c r="D117" s="32">
        <v>48</v>
      </c>
      <c r="E117" s="32"/>
      <c r="F117" s="32"/>
      <c r="G117" s="32">
        <f t="shared" ref="G117:G121" si="18">(F117+E117)*D117</f>
        <v>0</v>
      </c>
      <c r="H117" s="35"/>
      <c r="I117" s="16"/>
      <c r="J117" s="16"/>
    </row>
    <row r="118" spans="1:10" ht="25.5" customHeight="1" outlineLevel="1">
      <c r="A118" s="37">
        <f>A117+1</f>
        <v>81</v>
      </c>
      <c r="B118" s="28" t="s">
        <v>145</v>
      </c>
      <c r="C118" s="63" t="s">
        <v>0</v>
      </c>
      <c r="D118" s="29">
        <v>5</v>
      </c>
      <c r="E118" s="29"/>
      <c r="F118" s="29"/>
      <c r="G118" s="29">
        <f t="shared" si="18"/>
        <v>0</v>
      </c>
      <c r="H118" s="35"/>
    </row>
    <row r="119" spans="1:10" ht="20.25" customHeight="1" outlineLevel="1">
      <c r="A119" s="37">
        <f t="shared" ref="A119:A121" si="19">A118+1</f>
        <v>82</v>
      </c>
      <c r="B119" s="28" t="s">
        <v>111</v>
      </c>
      <c r="C119" s="63" t="s">
        <v>12</v>
      </c>
      <c r="D119" s="29">
        <v>15</v>
      </c>
      <c r="E119" s="29"/>
      <c r="F119" s="29"/>
      <c r="G119" s="29">
        <f t="shared" si="18"/>
        <v>0</v>
      </c>
      <c r="H119" s="35"/>
    </row>
    <row r="120" spans="1:10" ht="33" customHeight="1" outlineLevel="1">
      <c r="A120" s="37">
        <f t="shared" si="19"/>
        <v>83</v>
      </c>
      <c r="B120" s="28" t="s">
        <v>112</v>
      </c>
      <c r="C120" s="63" t="s">
        <v>7</v>
      </c>
      <c r="D120" s="29">
        <v>11</v>
      </c>
      <c r="E120" s="29"/>
      <c r="F120" s="29"/>
      <c r="G120" s="29">
        <f t="shared" si="18"/>
        <v>0</v>
      </c>
      <c r="H120" s="35"/>
    </row>
    <row r="121" spans="1:10" ht="29.25" customHeight="1" outlineLevel="1">
      <c r="A121" s="37">
        <f t="shared" si="19"/>
        <v>84</v>
      </c>
      <c r="B121" s="28" t="s">
        <v>113</v>
      </c>
      <c r="C121" s="63" t="s">
        <v>12</v>
      </c>
      <c r="D121" s="32">
        <v>1.82</v>
      </c>
      <c r="E121" s="29"/>
      <c r="F121" s="29"/>
      <c r="G121" s="29">
        <f t="shared" si="18"/>
        <v>0</v>
      </c>
      <c r="H121" s="35"/>
    </row>
    <row r="122" spans="1:10">
      <c r="A122" s="38"/>
      <c r="B122" s="42" t="s">
        <v>48</v>
      </c>
      <c r="C122" s="64"/>
      <c r="D122" s="43"/>
      <c r="E122" s="43"/>
      <c r="F122" s="43"/>
      <c r="G122" s="44">
        <f>SUM(G117:G121)</f>
        <v>0</v>
      </c>
      <c r="H122" s="35"/>
    </row>
    <row r="123" spans="1:10">
      <c r="A123" s="58" t="s">
        <v>149</v>
      </c>
      <c r="B123" s="39" t="s">
        <v>146</v>
      </c>
      <c r="C123" s="66"/>
      <c r="D123" s="39"/>
      <c r="E123" s="39"/>
      <c r="F123" s="39"/>
      <c r="G123" s="39"/>
      <c r="H123" s="39"/>
    </row>
    <row r="124" spans="1:10" ht="60" outlineLevel="1">
      <c r="A124" s="37">
        <f>A121+1</f>
        <v>85</v>
      </c>
      <c r="B124" s="28" t="s">
        <v>304</v>
      </c>
      <c r="C124" s="65" t="s">
        <v>12</v>
      </c>
      <c r="D124" s="32">
        <v>21</v>
      </c>
      <c r="E124" s="29"/>
      <c r="F124" s="29"/>
      <c r="G124" s="29">
        <f t="shared" ref="G124:G130" si="20">(F124+E124)*D124</f>
        <v>0</v>
      </c>
      <c r="H124" s="35"/>
    </row>
    <row r="125" spans="1:10" ht="30" outlineLevel="1">
      <c r="A125" s="37">
        <f>A124+1</f>
        <v>86</v>
      </c>
      <c r="B125" s="28" t="s">
        <v>303</v>
      </c>
      <c r="C125" s="65" t="s">
        <v>185</v>
      </c>
      <c r="D125" s="32">
        <v>6.3</v>
      </c>
      <c r="E125" s="29"/>
      <c r="F125" s="29"/>
      <c r="G125" s="29">
        <f t="shared" si="20"/>
        <v>0</v>
      </c>
      <c r="H125" s="35"/>
    </row>
    <row r="126" spans="1:10" ht="60" outlineLevel="1">
      <c r="A126" s="37">
        <f t="shared" ref="A126:A130" si="21">A125+1</f>
        <v>87</v>
      </c>
      <c r="B126" s="28" t="s">
        <v>180</v>
      </c>
      <c r="C126" s="63" t="s">
        <v>12</v>
      </c>
      <c r="D126" s="29">
        <v>92</v>
      </c>
      <c r="E126" s="29"/>
      <c r="F126" s="29"/>
      <c r="G126" s="29">
        <f t="shared" si="20"/>
        <v>0</v>
      </c>
      <c r="H126" s="35"/>
      <c r="I126" s="71"/>
    </row>
    <row r="127" spans="1:10" ht="24" customHeight="1" outlineLevel="1">
      <c r="A127" s="37">
        <f t="shared" si="21"/>
        <v>88</v>
      </c>
      <c r="B127" s="28" t="s">
        <v>147</v>
      </c>
      <c r="C127" s="63" t="s">
        <v>6</v>
      </c>
      <c r="D127" s="29">
        <v>20</v>
      </c>
      <c r="E127" s="29"/>
      <c r="F127" s="29"/>
      <c r="G127" s="29">
        <f t="shared" si="20"/>
        <v>0</v>
      </c>
      <c r="H127" s="35"/>
    </row>
    <row r="128" spans="1:10" outlineLevel="1">
      <c r="A128" s="37">
        <f t="shared" si="21"/>
        <v>89</v>
      </c>
      <c r="B128" s="28" t="s">
        <v>239</v>
      </c>
      <c r="C128" s="63" t="s">
        <v>235</v>
      </c>
      <c r="D128" s="29">
        <v>1</v>
      </c>
      <c r="E128" s="29"/>
      <c r="F128" s="29"/>
      <c r="G128" s="29">
        <f t="shared" si="20"/>
        <v>0</v>
      </c>
      <c r="H128" s="35"/>
    </row>
    <row r="129" spans="1:10" ht="30" outlineLevel="1">
      <c r="A129" s="37">
        <f t="shared" si="21"/>
        <v>90</v>
      </c>
      <c r="B129" s="28" t="s">
        <v>186</v>
      </c>
      <c r="C129" s="63" t="s">
        <v>185</v>
      </c>
      <c r="D129" s="29">
        <v>9</v>
      </c>
      <c r="E129" s="29"/>
      <c r="F129" s="29"/>
      <c r="G129" s="29">
        <f t="shared" si="20"/>
        <v>0</v>
      </c>
      <c r="H129" s="35"/>
    </row>
    <row r="130" spans="1:10" ht="30" outlineLevel="1">
      <c r="A130" s="37">
        <f t="shared" si="21"/>
        <v>91</v>
      </c>
      <c r="B130" s="28" t="s">
        <v>109</v>
      </c>
      <c r="C130" s="63" t="s">
        <v>6</v>
      </c>
      <c r="D130" s="29">
        <v>1</v>
      </c>
      <c r="E130" s="29"/>
      <c r="F130" s="29"/>
      <c r="G130" s="29">
        <f t="shared" si="20"/>
        <v>0</v>
      </c>
      <c r="H130" s="35"/>
    </row>
    <row r="131" spans="1:10">
      <c r="A131" s="38"/>
      <c r="B131" s="42" t="s">
        <v>49</v>
      </c>
      <c r="C131" s="64"/>
      <c r="D131" s="43"/>
      <c r="E131" s="43"/>
      <c r="F131" s="43"/>
      <c r="G131" s="44">
        <f>SUM(G124:G130)</f>
        <v>0</v>
      </c>
      <c r="H131" s="35"/>
    </row>
    <row r="132" spans="1:10">
      <c r="A132" s="46"/>
      <c r="B132" s="47" t="s">
        <v>57</v>
      </c>
      <c r="C132" s="67"/>
      <c r="D132" s="48"/>
      <c r="E132" s="49"/>
      <c r="F132" s="49"/>
      <c r="G132" s="50">
        <f>G31+G39+G47+G54+G65+G69+G89+G102+G115+G122+G131</f>
        <v>0</v>
      </c>
      <c r="H132" s="50"/>
    </row>
    <row r="133" spans="1:10">
      <c r="A133" s="36">
        <v>3</v>
      </c>
      <c r="B133" s="33" t="s">
        <v>31</v>
      </c>
      <c r="C133" s="61"/>
      <c r="D133" s="33"/>
      <c r="E133" s="33"/>
      <c r="F133" s="33"/>
      <c r="G133" s="33"/>
      <c r="H133" s="33"/>
    </row>
    <row r="134" spans="1:10">
      <c r="A134" s="58" t="s">
        <v>154</v>
      </c>
      <c r="B134" s="39" t="s">
        <v>32</v>
      </c>
      <c r="C134" s="66"/>
      <c r="D134" s="39"/>
      <c r="E134" s="39"/>
      <c r="F134" s="39"/>
      <c r="G134" s="39"/>
      <c r="H134" s="39"/>
    </row>
    <row r="135" spans="1:10" ht="30" outlineLevel="1">
      <c r="A135" s="37">
        <f>A130+1</f>
        <v>92</v>
      </c>
      <c r="B135" s="73" t="s">
        <v>243</v>
      </c>
      <c r="C135" s="74" t="s">
        <v>1</v>
      </c>
      <c r="D135" s="12">
        <v>25</v>
      </c>
      <c r="E135" s="88"/>
      <c r="F135" s="75"/>
      <c r="G135" s="75">
        <f t="shared" ref="G135:G183" si="22">(F135+E135)*D135</f>
        <v>0</v>
      </c>
      <c r="H135" s="21"/>
      <c r="I135" s="121"/>
    </row>
    <row r="136" spans="1:10" s="87" customFormat="1" outlineLevel="1">
      <c r="A136" s="37">
        <f>A135+1</f>
        <v>93</v>
      </c>
      <c r="B136" s="28" t="s">
        <v>202</v>
      </c>
      <c r="C136" s="89" t="s">
        <v>0</v>
      </c>
      <c r="D136" s="90">
        <v>3</v>
      </c>
      <c r="E136" s="88"/>
      <c r="F136" s="88"/>
      <c r="G136" s="88">
        <f t="shared" si="22"/>
        <v>0</v>
      </c>
      <c r="H136" s="79"/>
      <c r="I136" s="71"/>
      <c r="J136" s="96"/>
    </row>
    <row r="137" spans="1:10" s="87" customFormat="1" outlineLevel="1">
      <c r="A137" s="37">
        <f t="shared" ref="A137:A183" si="23">A136+1</f>
        <v>94</v>
      </c>
      <c r="B137" s="28" t="s">
        <v>201</v>
      </c>
      <c r="C137" s="89" t="s">
        <v>0</v>
      </c>
      <c r="D137" s="90">
        <v>3</v>
      </c>
      <c r="E137" s="88"/>
      <c r="F137" s="88"/>
      <c r="G137" s="88">
        <f t="shared" si="22"/>
        <v>0</v>
      </c>
      <c r="H137" s="79"/>
      <c r="I137" s="71"/>
      <c r="J137" s="96"/>
    </row>
    <row r="138" spans="1:10" s="87" customFormat="1" outlineLevel="1">
      <c r="A138" s="37">
        <f t="shared" si="23"/>
        <v>95</v>
      </c>
      <c r="B138" s="28" t="s">
        <v>198</v>
      </c>
      <c r="C138" s="89" t="s">
        <v>0</v>
      </c>
      <c r="D138" s="90">
        <v>3</v>
      </c>
      <c r="E138" s="88"/>
      <c r="F138" s="88"/>
      <c r="G138" s="88">
        <f t="shared" si="22"/>
        <v>0</v>
      </c>
      <c r="H138" s="79"/>
      <c r="I138" s="71"/>
      <c r="J138" s="96"/>
    </row>
    <row r="139" spans="1:10" s="87" customFormat="1" ht="45" outlineLevel="1">
      <c r="A139" s="37">
        <f t="shared" si="23"/>
        <v>96</v>
      </c>
      <c r="B139" s="28" t="s">
        <v>244</v>
      </c>
      <c r="C139" s="89" t="s">
        <v>188</v>
      </c>
      <c r="D139" s="90">
        <v>60</v>
      </c>
      <c r="E139" s="88"/>
      <c r="F139" s="88"/>
      <c r="G139" s="88">
        <f t="shared" si="22"/>
        <v>0</v>
      </c>
      <c r="H139" s="79"/>
      <c r="I139" s="71"/>
      <c r="J139" s="96"/>
    </row>
    <row r="140" spans="1:10" s="87" customFormat="1" ht="30" outlineLevel="1">
      <c r="A140" s="37">
        <f t="shared" si="23"/>
        <v>97</v>
      </c>
      <c r="B140" s="28" t="s">
        <v>200</v>
      </c>
      <c r="C140" s="89" t="s">
        <v>0</v>
      </c>
      <c r="D140" s="90">
        <v>1</v>
      </c>
      <c r="E140" s="88"/>
      <c r="F140" s="88"/>
      <c r="G140" s="88">
        <f t="shared" si="22"/>
        <v>0</v>
      </c>
      <c r="H140" s="79"/>
      <c r="I140" s="71"/>
      <c r="J140" s="96"/>
    </row>
    <row r="141" spans="1:10" s="87" customFormat="1" outlineLevel="1">
      <c r="A141" s="37">
        <f t="shared" si="23"/>
        <v>98</v>
      </c>
      <c r="B141" s="28" t="s">
        <v>197</v>
      </c>
      <c r="C141" s="89" t="s">
        <v>0</v>
      </c>
      <c r="D141" s="90">
        <v>1</v>
      </c>
      <c r="E141" s="88"/>
      <c r="F141" s="88"/>
      <c r="G141" s="88">
        <f t="shared" si="22"/>
        <v>0</v>
      </c>
      <c r="H141" s="79"/>
      <c r="I141" s="71"/>
      <c r="J141" s="96"/>
    </row>
    <row r="142" spans="1:10" s="87" customFormat="1" ht="30" outlineLevel="1">
      <c r="A142" s="37">
        <f t="shared" si="23"/>
        <v>99</v>
      </c>
      <c r="B142" s="28" t="s">
        <v>196</v>
      </c>
      <c r="C142" s="89" t="s">
        <v>188</v>
      </c>
      <c r="D142" s="90">
        <v>18</v>
      </c>
      <c r="E142" s="88"/>
      <c r="F142" s="88"/>
      <c r="G142" s="88">
        <f t="shared" si="22"/>
        <v>0</v>
      </c>
      <c r="H142" s="79"/>
      <c r="I142" s="71"/>
      <c r="J142" s="96"/>
    </row>
    <row r="143" spans="1:10" s="87" customFormat="1" ht="30" outlineLevel="1">
      <c r="A143" s="37">
        <f t="shared" si="23"/>
        <v>100</v>
      </c>
      <c r="B143" s="28" t="s">
        <v>245</v>
      </c>
      <c r="C143" s="89" t="s">
        <v>188</v>
      </c>
      <c r="D143" s="90">
        <v>9</v>
      </c>
      <c r="E143" s="88"/>
      <c r="F143" s="88"/>
      <c r="G143" s="88">
        <f t="shared" si="22"/>
        <v>0</v>
      </c>
      <c r="H143" s="79"/>
      <c r="I143" s="71"/>
      <c r="J143" s="96"/>
    </row>
    <row r="144" spans="1:10" s="87" customFormat="1" ht="30" outlineLevel="1">
      <c r="A144" s="37">
        <f t="shared" si="23"/>
        <v>101</v>
      </c>
      <c r="B144" s="28" t="s">
        <v>246</v>
      </c>
      <c r="C144" s="89" t="s">
        <v>0</v>
      </c>
      <c r="D144" s="90">
        <v>2</v>
      </c>
      <c r="E144" s="88"/>
      <c r="F144" s="88"/>
      <c r="G144" s="88">
        <f t="shared" si="22"/>
        <v>0</v>
      </c>
      <c r="H144" s="79"/>
      <c r="I144" s="71"/>
      <c r="J144" s="96"/>
    </row>
    <row r="145" spans="1:10" s="87" customFormat="1" ht="60" outlineLevel="1">
      <c r="A145" s="37">
        <f t="shared" si="23"/>
        <v>102</v>
      </c>
      <c r="B145" s="28" t="s">
        <v>203</v>
      </c>
      <c r="C145" s="89" t="s">
        <v>0</v>
      </c>
      <c r="D145" s="90">
        <v>2</v>
      </c>
      <c r="E145" s="88"/>
      <c r="F145" s="88"/>
      <c r="G145" s="88">
        <f t="shared" si="22"/>
        <v>0</v>
      </c>
      <c r="H145" s="79"/>
      <c r="I145" s="71"/>
      <c r="J145" s="96"/>
    </row>
    <row r="146" spans="1:10" s="87" customFormat="1" ht="60" outlineLevel="1">
      <c r="A146" s="37">
        <f t="shared" si="23"/>
        <v>103</v>
      </c>
      <c r="B146" s="28" t="s">
        <v>247</v>
      </c>
      <c r="C146" s="89" t="s">
        <v>0</v>
      </c>
      <c r="D146" s="90">
        <v>4</v>
      </c>
      <c r="E146" s="88"/>
      <c r="F146" s="88"/>
      <c r="G146" s="88">
        <f t="shared" si="22"/>
        <v>0</v>
      </c>
      <c r="H146" s="79"/>
      <c r="I146" s="71"/>
      <c r="J146" s="96"/>
    </row>
    <row r="147" spans="1:10" s="87" customFormat="1" ht="60" outlineLevel="1">
      <c r="A147" s="37">
        <f t="shared" si="23"/>
        <v>104</v>
      </c>
      <c r="B147" s="28" t="s">
        <v>248</v>
      </c>
      <c r="C147" s="89" t="s">
        <v>0</v>
      </c>
      <c r="D147" s="90">
        <v>4</v>
      </c>
      <c r="E147" s="88"/>
      <c r="F147" s="88"/>
      <c r="G147" s="88">
        <f t="shared" si="22"/>
        <v>0</v>
      </c>
      <c r="H147" s="79"/>
      <c r="I147" s="71"/>
      <c r="J147" s="96"/>
    </row>
    <row r="148" spans="1:10" s="87" customFormat="1" ht="45" outlineLevel="1">
      <c r="A148" s="37">
        <f t="shared" si="23"/>
        <v>105</v>
      </c>
      <c r="B148" s="28" t="s">
        <v>249</v>
      </c>
      <c r="C148" s="89" t="s">
        <v>0</v>
      </c>
      <c r="D148" s="90">
        <v>1</v>
      </c>
      <c r="E148" s="88"/>
      <c r="F148" s="88"/>
      <c r="G148" s="88">
        <f t="shared" si="22"/>
        <v>0</v>
      </c>
      <c r="H148" s="79"/>
      <c r="I148" s="71"/>
      <c r="J148" s="96"/>
    </row>
    <row r="149" spans="1:10" s="87" customFormat="1" outlineLevel="1">
      <c r="A149" s="37">
        <f t="shared" si="23"/>
        <v>106</v>
      </c>
      <c r="B149" s="28" t="s">
        <v>250</v>
      </c>
      <c r="C149" s="89" t="s">
        <v>0</v>
      </c>
      <c r="D149" s="90">
        <v>1</v>
      </c>
      <c r="E149" s="88"/>
      <c r="F149" s="88"/>
      <c r="G149" s="88">
        <f t="shared" si="22"/>
        <v>0</v>
      </c>
      <c r="H149" s="79"/>
      <c r="I149" s="71"/>
      <c r="J149" s="96"/>
    </row>
    <row r="150" spans="1:10" s="87" customFormat="1" outlineLevel="1">
      <c r="A150" s="37">
        <f t="shared" si="23"/>
        <v>107</v>
      </c>
      <c r="B150" s="28" t="s">
        <v>251</v>
      </c>
      <c r="C150" s="89" t="s">
        <v>0</v>
      </c>
      <c r="D150" s="90">
        <v>3</v>
      </c>
      <c r="E150" s="88"/>
      <c r="F150" s="88"/>
      <c r="G150" s="88">
        <f t="shared" si="22"/>
        <v>0</v>
      </c>
      <c r="H150" s="79"/>
      <c r="I150" s="71"/>
      <c r="J150" s="96"/>
    </row>
    <row r="151" spans="1:10" s="87" customFormat="1" outlineLevel="1">
      <c r="A151" s="37">
        <f t="shared" si="23"/>
        <v>108</v>
      </c>
      <c r="B151" s="28" t="s">
        <v>252</v>
      </c>
      <c r="C151" s="89" t="s">
        <v>0</v>
      </c>
      <c r="D151" s="90">
        <v>2</v>
      </c>
      <c r="E151" s="88"/>
      <c r="F151" s="88"/>
      <c r="G151" s="88">
        <f t="shared" si="22"/>
        <v>0</v>
      </c>
      <c r="H151" s="79"/>
      <c r="I151" s="71"/>
      <c r="J151" s="96"/>
    </row>
    <row r="152" spans="1:10" s="87" customFormat="1" outlineLevel="1">
      <c r="A152" s="37">
        <f t="shared" si="23"/>
        <v>109</v>
      </c>
      <c r="B152" s="28" t="s">
        <v>253</v>
      </c>
      <c r="C152" s="89" t="s">
        <v>0</v>
      </c>
      <c r="D152" s="90">
        <v>1</v>
      </c>
      <c r="E152" s="88"/>
      <c r="F152" s="88"/>
      <c r="G152" s="88">
        <f t="shared" si="22"/>
        <v>0</v>
      </c>
      <c r="H152" s="79"/>
      <c r="I152" s="71"/>
      <c r="J152" s="96"/>
    </row>
    <row r="153" spans="1:10" s="87" customFormat="1" ht="45" outlineLevel="1">
      <c r="A153" s="37">
        <f t="shared" si="23"/>
        <v>110</v>
      </c>
      <c r="B153" s="28" t="s">
        <v>341</v>
      </c>
      <c r="C153" s="89" t="s">
        <v>0</v>
      </c>
      <c r="D153" s="90">
        <v>1</v>
      </c>
      <c r="E153" s="88"/>
      <c r="F153" s="88"/>
      <c r="G153" s="88">
        <f t="shared" si="22"/>
        <v>0</v>
      </c>
      <c r="H153" s="79"/>
      <c r="I153" s="119"/>
      <c r="J153" s="97"/>
    </row>
    <row r="154" spans="1:10" s="87" customFormat="1" ht="45" outlineLevel="1">
      <c r="A154" s="37">
        <f t="shared" si="23"/>
        <v>111</v>
      </c>
      <c r="B154" s="28" t="s">
        <v>254</v>
      </c>
      <c r="C154" s="89" t="s">
        <v>188</v>
      </c>
      <c r="D154" s="90">
        <v>60</v>
      </c>
      <c r="E154" s="88"/>
      <c r="F154" s="88"/>
      <c r="G154" s="88">
        <f t="shared" si="22"/>
        <v>0</v>
      </c>
      <c r="H154" s="79"/>
      <c r="I154" s="150"/>
      <c r="J154" s="96"/>
    </row>
    <row r="155" spans="1:10" s="87" customFormat="1" ht="30" outlineLevel="1">
      <c r="A155" s="37">
        <f t="shared" si="23"/>
        <v>112</v>
      </c>
      <c r="B155" s="28" t="s">
        <v>255</v>
      </c>
      <c r="C155" s="89" t="s">
        <v>188</v>
      </c>
      <c r="D155" s="90">
        <v>53.94</v>
      </c>
      <c r="E155" s="88"/>
      <c r="F155" s="88"/>
      <c r="G155" s="88">
        <f t="shared" si="22"/>
        <v>0</v>
      </c>
      <c r="H155" s="79"/>
      <c r="I155" s="150"/>
      <c r="J155" s="96"/>
    </row>
    <row r="156" spans="1:10" s="87" customFormat="1" outlineLevel="1">
      <c r="A156" s="37">
        <f t="shared" si="23"/>
        <v>113</v>
      </c>
      <c r="B156" s="28" t="s">
        <v>256</v>
      </c>
      <c r="C156" s="89" t="s">
        <v>0</v>
      </c>
      <c r="D156" s="90">
        <v>16</v>
      </c>
      <c r="E156" s="88"/>
      <c r="F156" s="88"/>
      <c r="G156" s="88">
        <f t="shared" si="22"/>
        <v>0</v>
      </c>
      <c r="H156" s="79"/>
      <c r="I156" s="71"/>
      <c r="J156" s="96"/>
    </row>
    <row r="157" spans="1:10" s="87" customFormat="1" ht="30" outlineLevel="1">
      <c r="A157" s="37">
        <f t="shared" si="23"/>
        <v>114</v>
      </c>
      <c r="B157" s="28" t="s">
        <v>257</v>
      </c>
      <c r="C157" s="89" t="s">
        <v>0</v>
      </c>
      <c r="D157" s="90">
        <v>17</v>
      </c>
      <c r="E157" s="88"/>
      <c r="F157" s="88"/>
      <c r="G157" s="88">
        <f t="shared" si="22"/>
        <v>0</v>
      </c>
      <c r="H157" s="79"/>
      <c r="I157" s="71"/>
      <c r="J157" s="96"/>
    </row>
    <row r="158" spans="1:10" s="87" customFormat="1" outlineLevel="1">
      <c r="A158" s="37">
        <f t="shared" si="23"/>
        <v>115</v>
      </c>
      <c r="B158" s="28" t="s">
        <v>258</v>
      </c>
      <c r="C158" s="89" t="s">
        <v>0</v>
      </c>
      <c r="D158" s="90">
        <v>21</v>
      </c>
      <c r="E158" s="88"/>
      <c r="F158" s="88"/>
      <c r="G158" s="88">
        <f t="shared" si="22"/>
        <v>0</v>
      </c>
      <c r="H158" s="79"/>
      <c r="I158" s="71"/>
      <c r="J158" s="96"/>
    </row>
    <row r="159" spans="1:10" s="87" customFormat="1" outlineLevel="1">
      <c r="A159" s="37">
        <f t="shared" si="23"/>
        <v>116</v>
      </c>
      <c r="B159" s="28" t="s">
        <v>259</v>
      </c>
      <c r="C159" s="89" t="s">
        <v>0</v>
      </c>
      <c r="D159" s="90">
        <v>32</v>
      </c>
      <c r="E159" s="88"/>
      <c r="F159" s="88"/>
      <c r="G159" s="88">
        <f t="shared" si="22"/>
        <v>0</v>
      </c>
      <c r="H159" s="79"/>
      <c r="I159" s="71"/>
      <c r="J159" s="96"/>
    </row>
    <row r="160" spans="1:10" s="87" customFormat="1" ht="30" outlineLevel="1">
      <c r="A160" s="37">
        <f t="shared" si="23"/>
        <v>117</v>
      </c>
      <c r="B160" s="28" t="s">
        <v>260</v>
      </c>
      <c r="C160" s="89" t="s">
        <v>0</v>
      </c>
      <c r="D160" s="90">
        <v>14</v>
      </c>
      <c r="E160" s="88"/>
      <c r="F160" s="88"/>
      <c r="G160" s="88">
        <f t="shared" si="22"/>
        <v>0</v>
      </c>
      <c r="H160" s="79"/>
      <c r="I160" s="71"/>
      <c r="J160" s="96"/>
    </row>
    <row r="161" spans="1:10" s="87" customFormat="1" outlineLevel="1">
      <c r="A161" s="37">
        <f t="shared" si="23"/>
        <v>118</v>
      </c>
      <c r="B161" s="28" t="s">
        <v>261</v>
      </c>
      <c r="C161" s="89" t="s">
        <v>0</v>
      </c>
      <c r="D161" s="90">
        <v>6</v>
      </c>
      <c r="E161" s="88"/>
      <c r="F161" s="88"/>
      <c r="G161" s="88">
        <f t="shared" si="22"/>
        <v>0</v>
      </c>
      <c r="H161" s="79"/>
      <c r="I161" s="71"/>
      <c r="J161" s="96"/>
    </row>
    <row r="162" spans="1:10" s="87" customFormat="1" outlineLevel="1">
      <c r="A162" s="37">
        <f t="shared" si="23"/>
        <v>119</v>
      </c>
      <c r="B162" s="28" t="s">
        <v>262</v>
      </c>
      <c r="C162" s="89" t="s">
        <v>0</v>
      </c>
      <c r="D162" s="90">
        <v>15</v>
      </c>
      <c r="E162" s="88"/>
      <c r="F162" s="88"/>
      <c r="G162" s="88">
        <f t="shared" si="22"/>
        <v>0</v>
      </c>
      <c r="H162" s="79"/>
      <c r="I162" s="71"/>
      <c r="J162" s="96"/>
    </row>
    <row r="163" spans="1:10" s="87" customFormat="1" ht="30" outlineLevel="1">
      <c r="A163" s="37">
        <f t="shared" si="23"/>
        <v>120</v>
      </c>
      <c r="B163" s="28" t="s">
        <v>263</v>
      </c>
      <c r="C163" s="89" t="s">
        <v>0</v>
      </c>
      <c r="D163" s="90">
        <v>14</v>
      </c>
      <c r="E163" s="88"/>
      <c r="F163" s="88"/>
      <c r="G163" s="88">
        <f t="shared" si="22"/>
        <v>0</v>
      </c>
      <c r="H163" s="79"/>
      <c r="I163" s="71"/>
      <c r="J163" s="96"/>
    </row>
    <row r="164" spans="1:10" s="87" customFormat="1" ht="30" outlineLevel="1">
      <c r="A164" s="37">
        <f t="shared" si="23"/>
        <v>121</v>
      </c>
      <c r="B164" s="28" t="s">
        <v>264</v>
      </c>
      <c r="C164" s="89" t="s">
        <v>0</v>
      </c>
      <c r="D164" s="90">
        <v>1</v>
      </c>
      <c r="E164" s="88"/>
      <c r="F164" s="88"/>
      <c r="G164" s="88">
        <f t="shared" si="22"/>
        <v>0</v>
      </c>
      <c r="H164" s="79"/>
      <c r="I164" s="71"/>
      <c r="J164" s="96"/>
    </row>
    <row r="165" spans="1:10" s="87" customFormat="1" outlineLevel="1">
      <c r="A165" s="37">
        <f t="shared" si="23"/>
        <v>122</v>
      </c>
      <c r="B165" s="28" t="s">
        <v>265</v>
      </c>
      <c r="C165" s="89" t="s">
        <v>0</v>
      </c>
      <c r="D165" s="90">
        <v>1</v>
      </c>
      <c r="E165" s="88"/>
      <c r="F165" s="88"/>
      <c r="G165" s="88">
        <f t="shared" si="22"/>
        <v>0</v>
      </c>
      <c r="H165" s="79"/>
      <c r="I165" s="71"/>
      <c r="J165" s="96"/>
    </row>
    <row r="166" spans="1:10" s="87" customFormat="1" outlineLevel="1">
      <c r="A166" s="37">
        <f t="shared" si="23"/>
        <v>123</v>
      </c>
      <c r="B166" s="28" t="s">
        <v>266</v>
      </c>
      <c r="C166" s="89" t="s">
        <v>0</v>
      </c>
      <c r="D166" s="90">
        <v>12</v>
      </c>
      <c r="E166" s="88"/>
      <c r="F166" s="88"/>
      <c r="G166" s="88">
        <f t="shared" si="22"/>
        <v>0</v>
      </c>
      <c r="H166" s="79"/>
      <c r="I166" s="71"/>
      <c r="J166" s="96"/>
    </row>
    <row r="167" spans="1:10" s="87" customFormat="1" outlineLevel="1">
      <c r="A167" s="37">
        <f t="shared" si="23"/>
        <v>124</v>
      </c>
      <c r="B167" s="28" t="s">
        <v>267</v>
      </c>
      <c r="C167" s="89" t="s">
        <v>0</v>
      </c>
      <c r="D167" s="90">
        <v>12</v>
      </c>
      <c r="E167" s="88"/>
      <c r="F167" s="88"/>
      <c r="G167" s="88">
        <f t="shared" si="22"/>
        <v>0</v>
      </c>
      <c r="H167" s="79"/>
      <c r="I167" s="71"/>
      <c r="J167" s="96"/>
    </row>
    <row r="168" spans="1:10" s="87" customFormat="1" ht="60" outlineLevel="1">
      <c r="A168" s="37">
        <f t="shared" si="23"/>
        <v>125</v>
      </c>
      <c r="B168" s="28" t="s">
        <v>324</v>
      </c>
      <c r="C168" s="89" t="s">
        <v>0</v>
      </c>
      <c r="D168" s="90">
        <v>27</v>
      </c>
      <c r="E168" s="88"/>
      <c r="F168" s="88"/>
      <c r="G168" s="88">
        <f t="shared" si="22"/>
        <v>0</v>
      </c>
      <c r="H168" s="79"/>
      <c r="I168" s="124"/>
      <c r="J168" s="96"/>
    </row>
    <row r="169" spans="1:10" s="87" customFormat="1" outlineLevel="1">
      <c r="A169" s="37">
        <f t="shared" si="23"/>
        <v>126</v>
      </c>
      <c r="B169" s="28" t="s">
        <v>268</v>
      </c>
      <c r="C169" s="89" t="s">
        <v>0</v>
      </c>
      <c r="D169" s="90">
        <v>1</v>
      </c>
      <c r="E169" s="88"/>
      <c r="F169" s="88"/>
      <c r="G169" s="88">
        <f t="shared" si="22"/>
        <v>0</v>
      </c>
      <c r="H169" s="79"/>
      <c r="I169" s="150"/>
      <c r="J169" s="96"/>
    </row>
    <row r="170" spans="1:10" s="87" customFormat="1" outlineLevel="1">
      <c r="A170" s="37">
        <f t="shared" si="23"/>
        <v>127</v>
      </c>
      <c r="B170" s="28" t="s">
        <v>269</v>
      </c>
      <c r="C170" s="89" t="s">
        <v>0</v>
      </c>
      <c r="D170" s="90">
        <v>4</v>
      </c>
      <c r="E170" s="88"/>
      <c r="F170" s="88"/>
      <c r="G170" s="88">
        <f t="shared" si="22"/>
        <v>0</v>
      </c>
      <c r="H170" s="79"/>
      <c r="I170" s="150"/>
      <c r="J170" s="96"/>
    </row>
    <row r="171" spans="1:10" s="87" customFormat="1" outlineLevel="1">
      <c r="A171" s="37">
        <f t="shared" si="23"/>
        <v>128</v>
      </c>
      <c r="B171" s="28" t="s">
        <v>270</v>
      </c>
      <c r="C171" s="89" t="s">
        <v>0</v>
      </c>
      <c r="D171" s="90">
        <v>1</v>
      </c>
      <c r="E171" s="88"/>
      <c r="F171" s="88"/>
      <c r="G171" s="88">
        <f t="shared" si="22"/>
        <v>0</v>
      </c>
      <c r="H171" s="79"/>
      <c r="I171" s="150"/>
      <c r="J171" s="96"/>
    </row>
    <row r="172" spans="1:10" s="87" customFormat="1" outlineLevel="1">
      <c r="A172" s="37">
        <f t="shared" si="23"/>
        <v>129</v>
      </c>
      <c r="B172" s="28" t="s">
        <v>271</v>
      </c>
      <c r="C172" s="89" t="s">
        <v>0</v>
      </c>
      <c r="D172" s="90">
        <v>7</v>
      </c>
      <c r="E172" s="88"/>
      <c r="F172" s="88"/>
      <c r="G172" s="88">
        <f t="shared" si="22"/>
        <v>0</v>
      </c>
      <c r="H172" s="79"/>
      <c r="I172" s="150"/>
      <c r="J172" s="96"/>
    </row>
    <row r="173" spans="1:10" s="87" customFormat="1" ht="60" outlineLevel="1">
      <c r="A173" s="37">
        <f t="shared" si="23"/>
        <v>130</v>
      </c>
      <c r="B173" s="28" t="s">
        <v>326</v>
      </c>
      <c r="C173" s="89" t="s">
        <v>0</v>
      </c>
      <c r="D173" s="90">
        <v>1</v>
      </c>
      <c r="E173" s="88"/>
      <c r="F173" s="88"/>
      <c r="G173" s="88">
        <f t="shared" si="22"/>
        <v>0</v>
      </c>
      <c r="H173" s="79"/>
      <c r="I173" s="150"/>
      <c r="J173" s="96"/>
    </row>
    <row r="174" spans="1:10" s="87" customFormat="1" ht="45" outlineLevel="1">
      <c r="A174" s="37">
        <f t="shared" si="23"/>
        <v>131</v>
      </c>
      <c r="B174" s="28" t="s">
        <v>327</v>
      </c>
      <c r="C174" s="89" t="s">
        <v>188</v>
      </c>
      <c r="D174" s="90">
        <v>20</v>
      </c>
      <c r="E174" s="88"/>
      <c r="F174" s="88"/>
      <c r="G174" s="88">
        <f t="shared" si="22"/>
        <v>0</v>
      </c>
      <c r="H174" s="79"/>
      <c r="I174" s="150"/>
      <c r="J174" s="96"/>
    </row>
    <row r="175" spans="1:10" s="87" customFormat="1" ht="45" outlineLevel="1">
      <c r="A175" s="37">
        <f t="shared" si="23"/>
        <v>132</v>
      </c>
      <c r="B175" s="28" t="s">
        <v>328</v>
      </c>
      <c r="C175" s="89" t="s">
        <v>188</v>
      </c>
      <c r="D175" s="90">
        <v>20</v>
      </c>
      <c r="E175" s="88"/>
      <c r="F175" s="88"/>
      <c r="G175" s="88">
        <f t="shared" si="22"/>
        <v>0</v>
      </c>
      <c r="H175" s="79"/>
      <c r="I175" s="150"/>
      <c r="J175" s="96"/>
    </row>
    <row r="176" spans="1:10" s="87" customFormat="1" ht="30" outlineLevel="1">
      <c r="A176" s="37">
        <f t="shared" si="23"/>
        <v>133</v>
      </c>
      <c r="B176" s="28" t="s">
        <v>272</v>
      </c>
      <c r="C176" s="89" t="s">
        <v>0</v>
      </c>
      <c r="D176" s="90">
        <v>4</v>
      </c>
      <c r="E176" s="88"/>
      <c r="F176" s="88"/>
      <c r="G176" s="88">
        <f t="shared" si="22"/>
        <v>0</v>
      </c>
      <c r="H176" s="79"/>
      <c r="I176" s="150"/>
      <c r="J176" s="96"/>
    </row>
    <row r="177" spans="1:10" s="87" customFormat="1" ht="30" outlineLevel="1">
      <c r="A177" s="37">
        <f t="shared" si="23"/>
        <v>134</v>
      </c>
      <c r="B177" s="28" t="s">
        <v>273</v>
      </c>
      <c r="C177" s="89" t="s">
        <v>0</v>
      </c>
      <c r="D177" s="90">
        <v>4</v>
      </c>
      <c r="E177" s="88"/>
      <c r="F177" s="88"/>
      <c r="G177" s="88">
        <f t="shared" si="22"/>
        <v>0</v>
      </c>
      <c r="H177" s="79"/>
      <c r="I177" s="150"/>
      <c r="J177" s="96"/>
    </row>
    <row r="178" spans="1:10" s="87" customFormat="1" outlineLevel="1">
      <c r="A178" s="37">
        <f t="shared" si="23"/>
        <v>135</v>
      </c>
      <c r="B178" s="28" t="s">
        <v>274</v>
      </c>
      <c r="C178" s="89" t="s">
        <v>0</v>
      </c>
      <c r="D178" s="90">
        <v>1</v>
      </c>
      <c r="E178" s="88"/>
      <c r="F178" s="88"/>
      <c r="G178" s="88">
        <f t="shared" si="22"/>
        <v>0</v>
      </c>
      <c r="H178" s="79"/>
      <c r="I178" s="150"/>
      <c r="J178" s="96"/>
    </row>
    <row r="179" spans="1:10" s="87" customFormat="1" outlineLevel="1">
      <c r="A179" s="37">
        <f t="shared" si="23"/>
        <v>136</v>
      </c>
      <c r="B179" s="28" t="s">
        <v>275</v>
      </c>
      <c r="C179" s="89" t="s">
        <v>0</v>
      </c>
      <c r="D179" s="90">
        <v>3</v>
      </c>
      <c r="E179" s="88"/>
      <c r="F179" s="88"/>
      <c r="G179" s="88">
        <f t="shared" si="22"/>
        <v>0</v>
      </c>
      <c r="H179" s="79"/>
      <c r="I179" s="150"/>
      <c r="J179" s="96"/>
    </row>
    <row r="180" spans="1:10" s="87" customFormat="1" outlineLevel="1">
      <c r="A180" s="37">
        <f t="shared" si="23"/>
        <v>137</v>
      </c>
      <c r="B180" s="28" t="s">
        <v>276</v>
      </c>
      <c r="C180" s="89" t="s">
        <v>0</v>
      </c>
      <c r="D180" s="90">
        <v>4</v>
      </c>
      <c r="E180" s="88"/>
      <c r="F180" s="88"/>
      <c r="G180" s="88">
        <f t="shared" si="22"/>
        <v>0</v>
      </c>
      <c r="H180" s="79"/>
      <c r="I180" s="151"/>
      <c r="J180" s="96"/>
    </row>
    <row r="181" spans="1:10" s="87" customFormat="1" ht="15" customHeight="1" outlineLevel="1">
      <c r="A181" s="37">
        <f t="shared" si="23"/>
        <v>138</v>
      </c>
      <c r="B181" s="28" t="s">
        <v>325</v>
      </c>
      <c r="C181" s="89" t="s">
        <v>0</v>
      </c>
      <c r="D181" s="90">
        <v>4</v>
      </c>
      <c r="E181" s="88"/>
      <c r="F181" s="88"/>
      <c r="G181" s="88">
        <f t="shared" si="22"/>
        <v>0</v>
      </c>
      <c r="H181" s="79"/>
      <c r="I181" s="125"/>
      <c r="J181" s="96"/>
    </row>
    <row r="182" spans="1:10" s="87" customFormat="1" outlineLevel="1">
      <c r="A182" s="37">
        <f t="shared" si="23"/>
        <v>139</v>
      </c>
      <c r="B182" s="28" t="s">
        <v>329</v>
      </c>
      <c r="C182" s="102" t="s">
        <v>0</v>
      </c>
      <c r="D182" s="103">
        <v>4</v>
      </c>
      <c r="E182" s="104"/>
      <c r="F182" s="104"/>
      <c r="G182" s="104">
        <f t="shared" si="22"/>
        <v>0</v>
      </c>
      <c r="H182" s="105"/>
      <c r="I182" s="119"/>
      <c r="J182" s="96"/>
    </row>
    <row r="183" spans="1:10" s="87" customFormat="1" outlineLevel="1">
      <c r="A183" s="37">
        <f t="shared" si="23"/>
        <v>140</v>
      </c>
      <c r="B183" s="28" t="s">
        <v>342</v>
      </c>
      <c r="C183" s="89" t="s">
        <v>0</v>
      </c>
      <c r="D183" s="90">
        <v>1</v>
      </c>
      <c r="E183" s="88"/>
      <c r="F183" s="88"/>
      <c r="G183" s="88">
        <f t="shared" si="22"/>
        <v>0</v>
      </c>
      <c r="H183" s="79"/>
      <c r="I183" s="124"/>
      <c r="J183" s="96"/>
    </row>
    <row r="184" spans="1:10">
      <c r="A184" s="38"/>
      <c r="B184" s="42" t="s">
        <v>50</v>
      </c>
      <c r="C184" s="64"/>
      <c r="D184" s="43"/>
      <c r="E184" s="43"/>
      <c r="F184" s="43"/>
      <c r="G184" s="44">
        <f>SUM(G135:G183)</f>
        <v>0</v>
      </c>
      <c r="H184" s="35"/>
    </row>
    <row r="185" spans="1:10">
      <c r="A185" s="58" t="s">
        <v>155</v>
      </c>
      <c r="B185" s="34" t="s">
        <v>150</v>
      </c>
      <c r="C185" s="62"/>
      <c r="D185" s="34"/>
      <c r="E185" s="34"/>
      <c r="F185" s="34"/>
      <c r="G185" s="34"/>
      <c r="H185" s="34"/>
    </row>
    <row r="186" spans="1:10" ht="45" outlineLevel="1">
      <c r="A186" s="37">
        <f>A183+1</f>
        <v>141</v>
      </c>
      <c r="B186" s="28" t="s">
        <v>166</v>
      </c>
      <c r="C186" s="89" t="s">
        <v>0</v>
      </c>
      <c r="D186" s="88">
        <v>1</v>
      </c>
      <c r="E186" s="88"/>
      <c r="F186" s="88"/>
      <c r="G186" s="88">
        <f t="shared" ref="G186:G190" si="24">(F186+E186)*D186</f>
        <v>0</v>
      </c>
      <c r="H186" s="35"/>
    </row>
    <row r="187" spans="1:10" s="87" customFormat="1" outlineLevel="1">
      <c r="A187" s="37">
        <f>A186+1</f>
        <v>142</v>
      </c>
      <c r="B187" s="28" t="s">
        <v>199</v>
      </c>
      <c r="C187" s="89" t="s">
        <v>0</v>
      </c>
      <c r="D187" s="88">
        <v>1</v>
      </c>
      <c r="E187" s="88"/>
      <c r="F187" s="88"/>
      <c r="G187" s="88">
        <f t="shared" si="24"/>
        <v>0</v>
      </c>
      <c r="H187" s="18"/>
      <c r="I187" s="71"/>
      <c r="J187" s="96"/>
    </row>
    <row r="188" spans="1:10" s="87" customFormat="1" outlineLevel="1">
      <c r="A188" s="37">
        <f t="shared" ref="A188:A190" si="25">A187+1</f>
        <v>143</v>
      </c>
      <c r="B188" s="28" t="s">
        <v>277</v>
      </c>
      <c r="C188" s="89" t="s">
        <v>0</v>
      </c>
      <c r="D188" s="88">
        <v>1</v>
      </c>
      <c r="E188" s="88"/>
      <c r="F188" s="88"/>
      <c r="G188" s="88">
        <f t="shared" si="24"/>
        <v>0</v>
      </c>
      <c r="H188" s="18"/>
      <c r="I188" s="71"/>
      <c r="J188" s="96"/>
    </row>
    <row r="189" spans="1:10" s="87" customFormat="1" ht="30" outlineLevel="1">
      <c r="A189" s="37">
        <f t="shared" si="25"/>
        <v>144</v>
      </c>
      <c r="B189" s="28" t="s">
        <v>278</v>
      </c>
      <c r="C189" s="89" t="s">
        <v>188</v>
      </c>
      <c r="D189" s="88">
        <v>18</v>
      </c>
      <c r="E189" s="88"/>
      <c r="F189" s="88"/>
      <c r="G189" s="88">
        <f t="shared" si="24"/>
        <v>0</v>
      </c>
      <c r="H189" s="18"/>
      <c r="I189" s="126"/>
      <c r="J189" s="96"/>
    </row>
    <row r="190" spans="1:10" s="87" customFormat="1" outlineLevel="1">
      <c r="A190" s="37">
        <f t="shared" si="25"/>
        <v>145</v>
      </c>
      <c r="B190" s="28" t="s">
        <v>279</v>
      </c>
      <c r="C190" s="89" t="s">
        <v>0</v>
      </c>
      <c r="D190" s="88">
        <v>1</v>
      </c>
      <c r="E190" s="88"/>
      <c r="F190" s="88"/>
      <c r="G190" s="88">
        <f t="shared" si="24"/>
        <v>0</v>
      </c>
      <c r="H190" s="18"/>
      <c r="I190" s="71"/>
      <c r="J190" s="96"/>
    </row>
    <row r="191" spans="1:10">
      <c r="A191" s="38"/>
      <c r="B191" s="42" t="s">
        <v>51</v>
      </c>
      <c r="C191" s="64"/>
      <c r="D191" s="43"/>
      <c r="E191" s="43"/>
      <c r="F191" s="43"/>
      <c r="G191" s="44">
        <f>SUM(G186:G190)</f>
        <v>0</v>
      </c>
      <c r="H191" s="35"/>
    </row>
    <row r="192" spans="1:10">
      <c r="A192" s="58" t="s">
        <v>156</v>
      </c>
      <c r="B192" s="45" t="s">
        <v>167</v>
      </c>
      <c r="C192" s="66"/>
      <c r="D192" s="39"/>
      <c r="E192" s="39"/>
      <c r="F192" s="39"/>
      <c r="G192" s="39"/>
      <c r="H192" s="39"/>
    </row>
    <row r="193" spans="1:10" s="24" customFormat="1" ht="30" outlineLevel="1">
      <c r="A193" s="37">
        <f>A190+1</f>
        <v>146</v>
      </c>
      <c r="B193" s="28" t="s">
        <v>206</v>
      </c>
      <c r="C193" s="91" t="s">
        <v>0</v>
      </c>
      <c r="D193" s="88">
        <v>8</v>
      </c>
      <c r="E193" s="88"/>
      <c r="F193" s="88"/>
      <c r="G193" s="88">
        <f t="shared" ref="G193:G199" si="26">(F193+E193)*D193</f>
        <v>0</v>
      </c>
      <c r="H193" s="79"/>
      <c r="I193" s="23"/>
      <c r="J193" s="98"/>
    </row>
    <row r="194" spans="1:10" s="24" customFormat="1" outlineLevel="1">
      <c r="A194" s="37">
        <f t="shared" ref="A194:A199" si="27">A193+1</f>
        <v>147</v>
      </c>
      <c r="B194" s="28" t="s">
        <v>205</v>
      </c>
      <c r="C194" s="91" t="s">
        <v>0</v>
      </c>
      <c r="D194" s="88">
        <v>16</v>
      </c>
      <c r="E194" s="88"/>
      <c r="F194" s="88"/>
      <c r="G194" s="88">
        <f t="shared" si="26"/>
        <v>0</v>
      </c>
      <c r="H194" s="79"/>
      <c r="I194" s="23"/>
      <c r="J194" s="98"/>
    </row>
    <row r="195" spans="1:10" s="24" customFormat="1" ht="60" outlineLevel="1">
      <c r="A195" s="37">
        <f t="shared" si="27"/>
        <v>148</v>
      </c>
      <c r="B195" s="28" t="s">
        <v>330</v>
      </c>
      <c r="C195" s="91" t="s">
        <v>0</v>
      </c>
      <c r="D195" s="88">
        <v>16</v>
      </c>
      <c r="E195" s="88"/>
      <c r="F195" s="88"/>
      <c r="G195" s="88">
        <f t="shared" si="26"/>
        <v>0</v>
      </c>
      <c r="H195" s="79"/>
      <c r="I195" s="127"/>
      <c r="J195" s="98"/>
    </row>
    <row r="196" spans="1:10" s="24" customFormat="1" ht="45" outlineLevel="1">
      <c r="A196" s="37">
        <f t="shared" si="27"/>
        <v>149</v>
      </c>
      <c r="B196" s="28" t="s">
        <v>280</v>
      </c>
      <c r="C196" s="91" t="s">
        <v>188</v>
      </c>
      <c r="D196" s="88">
        <v>27</v>
      </c>
      <c r="E196" s="88"/>
      <c r="F196" s="88"/>
      <c r="G196" s="88">
        <f t="shared" si="26"/>
        <v>0</v>
      </c>
      <c r="H196" s="79"/>
      <c r="I196" s="152"/>
      <c r="J196" s="98"/>
    </row>
    <row r="197" spans="1:10" s="24" customFormat="1" outlineLevel="1">
      <c r="A197" s="37">
        <f t="shared" si="27"/>
        <v>150</v>
      </c>
      <c r="B197" s="28" t="s">
        <v>281</v>
      </c>
      <c r="C197" s="91" t="s">
        <v>0</v>
      </c>
      <c r="D197" s="88">
        <v>16</v>
      </c>
      <c r="E197" s="88"/>
      <c r="F197" s="88"/>
      <c r="G197" s="88">
        <f t="shared" si="26"/>
        <v>0</v>
      </c>
      <c r="H197" s="79"/>
      <c r="I197" s="152"/>
      <c r="J197" s="98"/>
    </row>
    <row r="198" spans="1:10" s="24" customFormat="1" ht="60" outlineLevel="1">
      <c r="A198" s="37">
        <f t="shared" si="27"/>
        <v>151</v>
      </c>
      <c r="B198" s="28" t="s">
        <v>331</v>
      </c>
      <c r="C198" s="91" t="s">
        <v>0</v>
      </c>
      <c r="D198" s="88">
        <v>2</v>
      </c>
      <c r="E198" s="88"/>
      <c r="F198" s="88"/>
      <c r="G198" s="88">
        <f t="shared" si="26"/>
        <v>0</v>
      </c>
      <c r="H198" s="79"/>
      <c r="I198" s="23"/>
      <c r="J198" s="92"/>
    </row>
    <row r="199" spans="1:10" s="24" customFormat="1" ht="45" outlineLevel="1">
      <c r="A199" s="37">
        <f t="shared" si="27"/>
        <v>152</v>
      </c>
      <c r="B199" s="28" t="s">
        <v>204</v>
      </c>
      <c r="C199" s="91" t="s">
        <v>188</v>
      </c>
      <c r="D199" s="88">
        <v>27</v>
      </c>
      <c r="E199" s="88"/>
      <c r="F199" s="88"/>
      <c r="G199" s="88">
        <f t="shared" si="26"/>
        <v>0</v>
      </c>
      <c r="H199" s="79"/>
      <c r="I199" s="23"/>
      <c r="J199" s="98"/>
    </row>
    <row r="200" spans="1:10">
      <c r="A200" s="38"/>
      <c r="B200" s="42" t="s">
        <v>52</v>
      </c>
      <c r="C200" s="64"/>
      <c r="D200" s="43"/>
      <c r="E200" s="43"/>
      <c r="F200" s="43"/>
      <c r="G200" s="44">
        <f>SUM(G193:G199)</f>
        <v>0</v>
      </c>
      <c r="H200" s="35"/>
    </row>
    <row r="201" spans="1:10">
      <c r="A201" s="58" t="s">
        <v>157</v>
      </c>
      <c r="B201" s="41" t="s">
        <v>88</v>
      </c>
      <c r="C201" s="62"/>
      <c r="D201" s="34"/>
      <c r="E201" s="34"/>
      <c r="F201" s="34"/>
      <c r="G201" s="34"/>
      <c r="H201" s="34"/>
    </row>
    <row r="202" spans="1:10" ht="45" outlineLevel="1">
      <c r="A202" s="37">
        <f>A199+1</f>
        <v>153</v>
      </c>
      <c r="B202" s="28" t="s">
        <v>345</v>
      </c>
      <c r="C202" s="63" t="s">
        <v>6</v>
      </c>
      <c r="D202" s="29">
        <v>1</v>
      </c>
      <c r="E202" s="29"/>
      <c r="F202" s="29"/>
      <c r="G202" s="29">
        <f t="shared" ref="G202:G213" si="28">(F202+E202)*D202</f>
        <v>0</v>
      </c>
      <c r="H202" s="35"/>
      <c r="I202" s="106"/>
      <c r="J202" s="107"/>
    </row>
    <row r="203" spans="1:10" s="72" customFormat="1" ht="60" outlineLevel="1">
      <c r="A203" s="81">
        <f>A202+1</f>
        <v>154</v>
      </c>
      <c r="B203" s="73" t="s">
        <v>344</v>
      </c>
      <c r="C203" s="74" t="s">
        <v>6</v>
      </c>
      <c r="D203" s="75">
        <v>1</v>
      </c>
      <c r="E203" s="75"/>
      <c r="F203" s="75"/>
      <c r="G203" s="75">
        <f t="shared" si="28"/>
        <v>0</v>
      </c>
      <c r="H203" s="76"/>
      <c r="I203" s="82"/>
      <c r="J203" s="100"/>
    </row>
    <row r="204" spans="1:10" ht="90" outlineLevel="1">
      <c r="A204" s="81">
        <f t="shared" ref="A204:A213" si="29">A203+1</f>
        <v>155</v>
      </c>
      <c r="B204" s="28" t="s">
        <v>168</v>
      </c>
      <c r="C204" s="63" t="s">
        <v>0</v>
      </c>
      <c r="D204" s="29">
        <v>5</v>
      </c>
      <c r="E204" s="29"/>
      <c r="F204" s="29"/>
      <c r="G204" s="29">
        <f t="shared" si="28"/>
        <v>0</v>
      </c>
      <c r="H204" s="35"/>
      <c r="I204" s="93"/>
      <c r="J204" s="99"/>
    </row>
    <row r="205" spans="1:10" s="83" customFormat="1" ht="30" outlineLevel="1">
      <c r="A205" s="81">
        <f t="shared" si="29"/>
        <v>156</v>
      </c>
      <c r="B205" s="28" t="s">
        <v>343</v>
      </c>
      <c r="C205" s="74" t="s">
        <v>0</v>
      </c>
      <c r="D205" s="75">
        <v>4</v>
      </c>
      <c r="E205" s="75"/>
      <c r="F205" s="75"/>
      <c r="G205" s="75">
        <f t="shared" si="28"/>
        <v>0</v>
      </c>
      <c r="H205" s="76"/>
      <c r="I205" s="128"/>
      <c r="J205" s="100"/>
    </row>
    <row r="206" spans="1:10" s="72" customFormat="1" outlineLevel="1">
      <c r="A206" s="81">
        <f t="shared" si="29"/>
        <v>157</v>
      </c>
      <c r="B206" s="73" t="s">
        <v>207</v>
      </c>
      <c r="C206" s="74" t="s">
        <v>0</v>
      </c>
      <c r="D206" s="75">
        <v>9</v>
      </c>
      <c r="E206" s="75"/>
      <c r="F206" s="75"/>
      <c r="G206" s="75">
        <f t="shared" si="28"/>
        <v>0</v>
      </c>
      <c r="H206" s="77"/>
      <c r="J206" s="101"/>
    </row>
    <row r="207" spans="1:10" s="72" customFormat="1" outlineLevel="1">
      <c r="A207" s="81">
        <f t="shared" si="29"/>
        <v>158</v>
      </c>
      <c r="B207" s="73" t="s">
        <v>208</v>
      </c>
      <c r="C207" s="74" t="s">
        <v>0</v>
      </c>
      <c r="D207" s="32">
        <v>3</v>
      </c>
      <c r="E207" s="75"/>
      <c r="F207" s="75"/>
      <c r="G207" s="75">
        <f t="shared" si="28"/>
        <v>0</v>
      </c>
      <c r="H207" s="77"/>
      <c r="J207" s="101"/>
    </row>
    <row r="208" spans="1:10" ht="30" outlineLevel="1">
      <c r="A208" s="81">
        <f t="shared" si="29"/>
        <v>159</v>
      </c>
      <c r="B208" s="73" t="s">
        <v>306</v>
      </c>
      <c r="C208" s="74" t="s">
        <v>0</v>
      </c>
      <c r="D208" s="32">
        <v>7</v>
      </c>
      <c r="E208" s="75"/>
      <c r="F208" s="75"/>
      <c r="G208" s="75">
        <f t="shared" si="28"/>
        <v>0</v>
      </c>
      <c r="H208" s="76"/>
      <c r="I208" s="16"/>
    </row>
    <row r="209" spans="1:10" outlineLevel="1">
      <c r="A209" s="81">
        <f t="shared" si="29"/>
        <v>160</v>
      </c>
      <c r="B209" s="73" t="s">
        <v>169</v>
      </c>
      <c r="C209" s="74" t="s">
        <v>0</v>
      </c>
      <c r="D209" s="32">
        <v>22</v>
      </c>
      <c r="E209" s="75"/>
      <c r="F209" s="75"/>
      <c r="G209" s="75">
        <f t="shared" si="28"/>
        <v>0</v>
      </c>
      <c r="H209" s="76"/>
      <c r="I209" s="78"/>
    </row>
    <row r="210" spans="1:10" ht="30" outlineLevel="1">
      <c r="A210" s="81">
        <f t="shared" si="29"/>
        <v>161</v>
      </c>
      <c r="B210" s="73" t="s">
        <v>170</v>
      </c>
      <c r="C210" s="74" t="s">
        <v>30</v>
      </c>
      <c r="D210" s="32">
        <v>122</v>
      </c>
      <c r="E210" s="75"/>
      <c r="F210" s="75"/>
      <c r="G210" s="75">
        <f t="shared" si="28"/>
        <v>0</v>
      </c>
      <c r="H210" s="76"/>
      <c r="I210" s="78"/>
    </row>
    <row r="211" spans="1:10" ht="30" outlineLevel="1">
      <c r="A211" s="81">
        <f t="shared" si="29"/>
        <v>162</v>
      </c>
      <c r="B211" s="73" t="s">
        <v>209</v>
      </c>
      <c r="C211" s="74" t="s">
        <v>30</v>
      </c>
      <c r="D211" s="32">
        <v>122</v>
      </c>
      <c r="E211" s="75"/>
      <c r="F211" s="75"/>
      <c r="G211" s="75">
        <f t="shared" si="28"/>
        <v>0</v>
      </c>
      <c r="H211" s="76"/>
      <c r="I211" s="78"/>
    </row>
    <row r="212" spans="1:10" outlineLevel="1">
      <c r="A212" s="81">
        <f t="shared" si="29"/>
        <v>163</v>
      </c>
      <c r="B212" s="28" t="s">
        <v>151</v>
      </c>
      <c r="C212" s="63" t="s">
        <v>26</v>
      </c>
      <c r="D212" s="29">
        <v>50</v>
      </c>
      <c r="E212" s="29"/>
      <c r="F212" s="29"/>
      <c r="G212" s="29">
        <f t="shared" si="28"/>
        <v>0</v>
      </c>
      <c r="H212" s="35"/>
    </row>
    <row r="213" spans="1:10" s="72" customFormat="1" ht="30" outlineLevel="1">
      <c r="A213" s="81">
        <f t="shared" si="29"/>
        <v>164</v>
      </c>
      <c r="B213" s="73" t="s">
        <v>305</v>
      </c>
      <c r="C213" s="74" t="s">
        <v>10</v>
      </c>
      <c r="D213" s="75">
        <v>1</v>
      </c>
      <c r="E213" s="75"/>
      <c r="F213" s="75"/>
      <c r="G213" s="75">
        <f t="shared" si="28"/>
        <v>0</v>
      </c>
      <c r="H213" s="76"/>
      <c r="J213" s="101"/>
    </row>
    <row r="214" spans="1:10">
      <c r="A214" s="38"/>
      <c r="B214" s="42" t="s">
        <v>53</v>
      </c>
      <c r="C214" s="64"/>
      <c r="D214" s="43"/>
      <c r="E214" s="43"/>
      <c r="F214" s="43"/>
      <c r="G214" s="44">
        <f>SUM(G202:G213)</f>
        <v>0</v>
      </c>
      <c r="H214" s="35"/>
    </row>
    <row r="215" spans="1:10" ht="20.25" customHeight="1">
      <c r="A215" s="58" t="s">
        <v>158</v>
      </c>
      <c r="B215" s="41" t="s">
        <v>87</v>
      </c>
      <c r="C215" s="62"/>
      <c r="D215" s="34"/>
      <c r="E215" s="34"/>
      <c r="F215" s="34"/>
      <c r="G215" s="34"/>
      <c r="H215" s="34"/>
    </row>
    <row r="216" spans="1:10" s="40" customFormat="1" ht="48.75" customHeight="1" outlineLevel="1">
      <c r="A216" s="7">
        <f>A213+1</f>
        <v>165</v>
      </c>
      <c r="B216" s="31" t="s">
        <v>173</v>
      </c>
      <c r="C216" s="65"/>
      <c r="D216" s="8"/>
      <c r="E216" s="32"/>
      <c r="F216" s="32"/>
      <c r="G216" s="32"/>
      <c r="H216" s="15" t="s">
        <v>210</v>
      </c>
      <c r="I216" s="16"/>
      <c r="J216" s="1"/>
    </row>
    <row r="217" spans="1:10" s="40" customFormat="1" ht="30" outlineLevel="1">
      <c r="A217" s="7" t="s">
        <v>172</v>
      </c>
      <c r="B217" s="108" t="s">
        <v>307</v>
      </c>
      <c r="C217" s="65" t="s">
        <v>0</v>
      </c>
      <c r="D217" s="8">
        <v>1</v>
      </c>
      <c r="E217" s="32"/>
      <c r="F217" s="32"/>
      <c r="G217" s="32">
        <f>(F217+E217)*D217</f>
        <v>0</v>
      </c>
      <c r="H217" s="109" t="s">
        <v>211</v>
      </c>
      <c r="I217" s="16"/>
      <c r="J217" s="1"/>
    </row>
    <row r="218" spans="1:10" s="40" customFormat="1" ht="30" outlineLevel="1">
      <c r="A218" s="7" t="s">
        <v>172</v>
      </c>
      <c r="B218" s="108" t="s">
        <v>308</v>
      </c>
      <c r="C218" s="65" t="s">
        <v>0</v>
      </c>
      <c r="D218" s="8">
        <v>5</v>
      </c>
      <c r="E218" s="32"/>
      <c r="F218" s="32"/>
      <c r="G218" s="32">
        <f t="shared" ref="G218:G225" si="30">(F218+E218)*D218</f>
        <v>0</v>
      </c>
      <c r="H218" s="109" t="s">
        <v>212</v>
      </c>
      <c r="I218" s="16"/>
      <c r="J218" s="1"/>
    </row>
    <row r="219" spans="1:10" s="40" customFormat="1" ht="30" outlineLevel="1">
      <c r="A219" s="7" t="s">
        <v>172</v>
      </c>
      <c r="B219" s="108" t="s">
        <v>309</v>
      </c>
      <c r="C219" s="65" t="s">
        <v>0</v>
      </c>
      <c r="D219" s="8">
        <v>1</v>
      </c>
      <c r="E219" s="32"/>
      <c r="F219" s="32"/>
      <c r="G219" s="32">
        <f t="shared" si="30"/>
        <v>0</v>
      </c>
      <c r="H219" s="109" t="s">
        <v>213</v>
      </c>
      <c r="I219" s="16"/>
      <c r="J219" s="1"/>
    </row>
    <row r="220" spans="1:10" s="40" customFormat="1" ht="30" outlineLevel="1">
      <c r="A220" s="7">
        <f>A216+1</f>
        <v>166</v>
      </c>
      <c r="B220" s="31" t="s">
        <v>5</v>
      </c>
      <c r="C220" s="65" t="s">
        <v>0</v>
      </c>
      <c r="D220" s="8">
        <v>12</v>
      </c>
      <c r="E220" s="32"/>
      <c r="F220" s="32"/>
      <c r="G220" s="32">
        <f t="shared" si="30"/>
        <v>0</v>
      </c>
      <c r="H220" s="109" t="s">
        <v>214</v>
      </c>
      <c r="I220" s="16"/>
      <c r="J220" s="1"/>
    </row>
    <row r="221" spans="1:10" s="40" customFormat="1" ht="30" outlineLevel="1">
      <c r="A221" s="7">
        <f>A220+1</f>
        <v>167</v>
      </c>
      <c r="B221" s="31" t="s">
        <v>179</v>
      </c>
      <c r="C221" s="65" t="s">
        <v>0</v>
      </c>
      <c r="D221" s="8">
        <v>10</v>
      </c>
      <c r="E221" s="32"/>
      <c r="F221" s="32"/>
      <c r="G221" s="32">
        <f t="shared" si="30"/>
        <v>0</v>
      </c>
      <c r="H221" s="15" t="s">
        <v>215</v>
      </c>
      <c r="I221" s="16"/>
      <c r="J221" s="1"/>
    </row>
    <row r="222" spans="1:10" s="40" customFormat="1" ht="60" outlineLevel="1">
      <c r="A222" s="7">
        <f t="shared" ref="A222:A225" si="31">A221+1</f>
        <v>168</v>
      </c>
      <c r="B222" s="31" t="s">
        <v>171</v>
      </c>
      <c r="C222" s="65" t="s">
        <v>0</v>
      </c>
      <c r="D222" s="8">
        <v>10</v>
      </c>
      <c r="E222" s="32"/>
      <c r="F222" s="32"/>
      <c r="G222" s="32">
        <f t="shared" si="30"/>
        <v>0</v>
      </c>
      <c r="H222" s="15" t="s">
        <v>216</v>
      </c>
      <c r="I222" s="16"/>
      <c r="J222" s="1"/>
    </row>
    <row r="223" spans="1:10" s="40" customFormat="1" outlineLevel="1">
      <c r="A223" s="7">
        <f t="shared" si="31"/>
        <v>169</v>
      </c>
      <c r="B223" s="31" t="s">
        <v>310</v>
      </c>
      <c r="C223" s="65" t="s">
        <v>1</v>
      </c>
      <c r="D223" s="8">
        <v>80</v>
      </c>
      <c r="E223" s="32"/>
      <c r="F223" s="32"/>
      <c r="G223" s="32">
        <f t="shared" si="30"/>
        <v>0</v>
      </c>
      <c r="H223" s="15"/>
      <c r="I223" s="16"/>
      <c r="J223" s="1"/>
    </row>
    <row r="224" spans="1:10" s="40" customFormat="1" ht="30" outlineLevel="1">
      <c r="A224" s="7">
        <f t="shared" si="31"/>
        <v>170</v>
      </c>
      <c r="B224" s="31" t="s">
        <v>217</v>
      </c>
      <c r="C224" s="65" t="s">
        <v>1</v>
      </c>
      <c r="D224" s="8">
        <v>25</v>
      </c>
      <c r="E224" s="32"/>
      <c r="F224" s="32"/>
      <c r="G224" s="32">
        <f t="shared" si="30"/>
        <v>0</v>
      </c>
      <c r="H224" s="15"/>
      <c r="J224" s="1"/>
    </row>
    <row r="225" spans="1:10" s="40" customFormat="1" ht="30" outlineLevel="1">
      <c r="A225" s="7">
        <f t="shared" si="31"/>
        <v>171</v>
      </c>
      <c r="B225" s="31" t="s">
        <v>218</v>
      </c>
      <c r="C225" s="65" t="s">
        <v>0</v>
      </c>
      <c r="D225" s="8">
        <v>7</v>
      </c>
      <c r="E225" s="32"/>
      <c r="F225" s="32"/>
      <c r="G225" s="32">
        <f t="shared" si="30"/>
        <v>0</v>
      </c>
      <c r="H225" s="15"/>
      <c r="I225" s="16"/>
      <c r="J225" s="1"/>
    </row>
    <row r="226" spans="1:10">
      <c r="A226" s="38"/>
      <c r="B226" s="42" t="s">
        <v>54</v>
      </c>
      <c r="C226" s="64"/>
      <c r="D226" s="43"/>
      <c r="E226" s="43"/>
      <c r="F226" s="43"/>
      <c r="G226" s="44">
        <f>SUM(G216:G225)</f>
        <v>0</v>
      </c>
      <c r="H226" s="35"/>
    </row>
    <row r="227" spans="1:10">
      <c r="A227" s="58" t="s">
        <v>165</v>
      </c>
      <c r="B227" s="26" t="s">
        <v>34</v>
      </c>
      <c r="C227" s="62"/>
      <c r="D227" s="34"/>
      <c r="E227" s="34"/>
      <c r="F227" s="34"/>
      <c r="G227" s="34"/>
      <c r="H227" s="34"/>
    </row>
    <row r="228" spans="1:10" outlineLevel="1">
      <c r="A228" s="7">
        <f>A225+1</f>
        <v>172</v>
      </c>
      <c r="B228" s="110" t="s">
        <v>219</v>
      </c>
      <c r="C228" s="25" t="s">
        <v>0</v>
      </c>
      <c r="D228" s="80">
        <v>105</v>
      </c>
      <c r="E228" s="80"/>
      <c r="F228" s="32"/>
      <c r="G228" s="29">
        <f>(F228+E228)*D228</f>
        <v>0</v>
      </c>
      <c r="H228" s="18"/>
      <c r="I228" s="27"/>
    </row>
    <row r="229" spans="1:10" outlineLevel="1">
      <c r="A229" s="7">
        <f t="shared" ref="A229:A268" si="32">A228+1</f>
        <v>173</v>
      </c>
      <c r="B229" s="110" t="s">
        <v>220</v>
      </c>
      <c r="C229" s="25" t="s">
        <v>1</v>
      </c>
      <c r="D229" s="80">
        <v>60</v>
      </c>
      <c r="E229" s="80"/>
      <c r="F229" s="32"/>
      <c r="G229" s="29">
        <f t="shared" ref="G229:G268" si="33">(F229+E229)*D229</f>
        <v>0</v>
      </c>
      <c r="H229" s="18"/>
      <c r="I229" s="27"/>
    </row>
    <row r="230" spans="1:10" outlineLevel="1">
      <c r="A230" s="7">
        <f t="shared" si="32"/>
        <v>174</v>
      </c>
      <c r="B230" s="110" t="s">
        <v>221</v>
      </c>
      <c r="C230" s="25" t="s">
        <v>1</v>
      </c>
      <c r="D230" s="80">
        <v>700</v>
      </c>
      <c r="E230" s="129"/>
      <c r="F230" s="32"/>
      <c r="G230" s="29">
        <f t="shared" si="33"/>
        <v>0</v>
      </c>
      <c r="H230" s="18"/>
      <c r="I230" s="1"/>
    </row>
    <row r="231" spans="1:10" outlineLevel="1">
      <c r="A231" s="7">
        <f t="shared" si="32"/>
        <v>175</v>
      </c>
      <c r="B231" s="111" t="s">
        <v>222</v>
      </c>
      <c r="C231" s="25" t="s">
        <v>0</v>
      </c>
      <c r="D231" s="80">
        <v>65</v>
      </c>
      <c r="E231" s="80"/>
      <c r="F231" s="32"/>
      <c r="G231" s="29">
        <f t="shared" si="33"/>
        <v>0</v>
      </c>
      <c r="H231" s="18"/>
      <c r="I231" s="27"/>
    </row>
    <row r="232" spans="1:10" ht="30" outlineLevel="1">
      <c r="A232" s="7">
        <f t="shared" si="32"/>
        <v>176</v>
      </c>
      <c r="B232" s="31" t="s">
        <v>332</v>
      </c>
      <c r="C232" s="63" t="s">
        <v>0</v>
      </c>
      <c r="D232" s="32">
        <v>71</v>
      </c>
      <c r="E232" s="32"/>
      <c r="F232" s="29"/>
      <c r="G232" s="29">
        <f t="shared" si="33"/>
        <v>0</v>
      </c>
      <c r="H232" s="35"/>
      <c r="I232" s="16"/>
    </row>
    <row r="233" spans="1:10" ht="30" outlineLevel="1">
      <c r="A233" s="7">
        <f t="shared" si="32"/>
        <v>177</v>
      </c>
      <c r="B233" s="31" t="s">
        <v>333</v>
      </c>
      <c r="C233" s="63" t="s">
        <v>0</v>
      </c>
      <c r="D233" s="32">
        <v>5</v>
      </c>
      <c r="E233" s="29"/>
      <c r="F233" s="29"/>
      <c r="G233" s="29">
        <f t="shared" si="33"/>
        <v>0</v>
      </c>
      <c r="H233" s="35"/>
    </row>
    <row r="234" spans="1:10" s="40" customFormat="1" ht="45" outlineLevel="1">
      <c r="A234" s="7">
        <f t="shared" si="32"/>
        <v>178</v>
      </c>
      <c r="B234" s="31" t="s">
        <v>334</v>
      </c>
      <c r="C234" s="65" t="s">
        <v>0</v>
      </c>
      <c r="D234" s="32">
        <v>3</v>
      </c>
      <c r="E234" s="32"/>
      <c r="F234" s="32"/>
      <c r="G234" s="29">
        <f t="shared" si="33"/>
        <v>0</v>
      </c>
      <c r="H234" s="15"/>
      <c r="I234" s="16"/>
      <c r="J234" s="1"/>
    </row>
    <row r="235" spans="1:10" s="40" customFormat="1" outlineLevel="1">
      <c r="A235" s="7">
        <f t="shared" si="32"/>
        <v>179</v>
      </c>
      <c r="B235" s="31" t="s">
        <v>223</v>
      </c>
      <c r="C235" s="65" t="s">
        <v>0</v>
      </c>
      <c r="D235" s="32">
        <v>13</v>
      </c>
      <c r="E235" s="32"/>
      <c r="F235" s="32"/>
      <c r="G235" s="29">
        <f t="shared" si="33"/>
        <v>0</v>
      </c>
      <c r="H235" s="15"/>
      <c r="I235" s="16"/>
      <c r="J235" s="1"/>
    </row>
    <row r="236" spans="1:10" s="40" customFormat="1" ht="30" outlineLevel="1">
      <c r="A236" s="7">
        <f t="shared" si="32"/>
        <v>180</v>
      </c>
      <c r="B236" s="31" t="s">
        <v>242</v>
      </c>
      <c r="C236" s="65" t="s">
        <v>0</v>
      </c>
      <c r="D236" s="32">
        <v>12</v>
      </c>
      <c r="E236" s="32"/>
      <c r="F236" s="32"/>
      <c r="G236" s="29">
        <f t="shared" si="33"/>
        <v>0</v>
      </c>
      <c r="H236" s="15"/>
      <c r="I236" s="16"/>
      <c r="J236" s="1"/>
    </row>
    <row r="237" spans="1:10" ht="30" outlineLevel="1">
      <c r="A237" s="7">
        <f t="shared" si="32"/>
        <v>181</v>
      </c>
      <c r="B237" s="28" t="s">
        <v>335</v>
      </c>
      <c r="C237" s="63" t="s">
        <v>0</v>
      </c>
      <c r="D237" s="32">
        <v>3</v>
      </c>
      <c r="E237" s="29"/>
      <c r="F237" s="29"/>
      <c r="G237" s="29">
        <f t="shared" si="33"/>
        <v>0</v>
      </c>
      <c r="H237" s="35"/>
    </row>
    <row r="238" spans="1:10" ht="30" outlineLevel="1">
      <c r="A238" s="7">
        <f t="shared" si="32"/>
        <v>182</v>
      </c>
      <c r="B238" s="28" t="s">
        <v>348</v>
      </c>
      <c r="C238" s="63" t="s">
        <v>0</v>
      </c>
      <c r="D238" s="29">
        <v>2</v>
      </c>
      <c r="E238" s="29"/>
      <c r="F238" s="29"/>
      <c r="G238" s="29">
        <f t="shared" si="33"/>
        <v>0</v>
      </c>
      <c r="H238" s="35"/>
    </row>
    <row r="239" spans="1:10" outlineLevel="1">
      <c r="A239" s="7">
        <f t="shared" si="32"/>
        <v>183</v>
      </c>
      <c r="B239" s="28" t="s">
        <v>224</v>
      </c>
      <c r="C239" s="63" t="s">
        <v>0</v>
      </c>
      <c r="D239" s="29">
        <v>18</v>
      </c>
      <c r="E239" s="29"/>
      <c r="F239" s="29"/>
      <c r="G239" s="29">
        <f t="shared" si="33"/>
        <v>0</v>
      </c>
      <c r="H239" s="35"/>
    </row>
    <row r="240" spans="1:10" outlineLevel="1">
      <c r="A240" s="7">
        <f t="shared" si="32"/>
        <v>184</v>
      </c>
      <c r="B240" s="28" t="s">
        <v>311</v>
      </c>
      <c r="C240" s="63" t="s">
        <v>0</v>
      </c>
      <c r="D240" s="29">
        <v>2</v>
      </c>
      <c r="E240" s="32"/>
      <c r="F240" s="29"/>
      <c r="G240" s="29">
        <f t="shared" si="33"/>
        <v>0</v>
      </c>
      <c r="H240" s="35"/>
      <c r="I240" s="150"/>
      <c r="J240" s="1"/>
    </row>
    <row r="241" spans="1:10" outlineLevel="1">
      <c r="A241" s="7">
        <f t="shared" si="32"/>
        <v>185</v>
      </c>
      <c r="B241" s="28" t="s">
        <v>312</v>
      </c>
      <c r="C241" s="63" t="s">
        <v>0</v>
      </c>
      <c r="D241" s="29">
        <v>1</v>
      </c>
      <c r="E241" s="32"/>
      <c r="F241" s="29"/>
      <c r="G241" s="29">
        <f t="shared" si="33"/>
        <v>0</v>
      </c>
      <c r="H241" s="35"/>
      <c r="I241" s="150"/>
      <c r="J241" s="1"/>
    </row>
    <row r="242" spans="1:10" outlineLevel="1">
      <c r="A242" s="7">
        <f t="shared" si="32"/>
        <v>186</v>
      </c>
      <c r="B242" s="28" t="s">
        <v>313</v>
      </c>
      <c r="C242" s="63" t="s">
        <v>0</v>
      </c>
      <c r="D242" s="29">
        <v>1</v>
      </c>
      <c r="E242" s="32"/>
      <c r="F242" s="29"/>
      <c r="G242" s="29">
        <f t="shared" si="33"/>
        <v>0</v>
      </c>
      <c r="H242" s="35"/>
      <c r="I242" s="150"/>
      <c r="J242" s="1"/>
    </row>
    <row r="243" spans="1:10" s="40" customFormat="1" outlineLevel="1">
      <c r="A243" s="7">
        <f t="shared" si="32"/>
        <v>187</v>
      </c>
      <c r="B243" s="31" t="s">
        <v>315</v>
      </c>
      <c r="C243" s="65" t="s">
        <v>0</v>
      </c>
      <c r="D243" s="32">
        <v>1</v>
      </c>
      <c r="E243" s="32"/>
      <c r="F243" s="32"/>
      <c r="G243" s="29">
        <f t="shared" si="33"/>
        <v>0</v>
      </c>
      <c r="H243" s="15"/>
      <c r="I243" s="150"/>
      <c r="J243" s="1"/>
    </row>
    <row r="244" spans="1:10" outlineLevel="1">
      <c r="A244" s="7">
        <f t="shared" si="32"/>
        <v>188</v>
      </c>
      <c r="B244" s="28" t="s">
        <v>314</v>
      </c>
      <c r="C244" s="63" t="s">
        <v>0</v>
      </c>
      <c r="D244" s="32">
        <v>1</v>
      </c>
      <c r="E244" s="32"/>
      <c r="F244" s="29"/>
      <c r="G244" s="29">
        <f t="shared" si="33"/>
        <v>0</v>
      </c>
      <c r="H244" s="35"/>
      <c r="I244" s="150"/>
      <c r="J244" s="1"/>
    </row>
    <row r="245" spans="1:10" outlineLevel="1">
      <c r="A245" s="7">
        <f t="shared" si="32"/>
        <v>189</v>
      </c>
      <c r="B245" s="28" t="s">
        <v>316</v>
      </c>
      <c r="C245" s="63" t="s">
        <v>0</v>
      </c>
      <c r="D245" s="32">
        <v>19</v>
      </c>
      <c r="E245" s="32"/>
      <c r="F245" s="29"/>
      <c r="G245" s="29">
        <f t="shared" si="33"/>
        <v>0</v>
      </c>
      <c r="H245" s="35"/>
      <c r="I245" s="150"/>
      <c r="J245" s="1"/>
    </row>
    <row r="246" spans="1:10" outlineLevel="1">
      <c r="A246" s="7">
        <f t="shared" si="32"/>
        <v>190</v>
      </c>
      <c r="B246" s="28" t="s">
        <v>317</v>
      </c>
      <c r="C246" s="63" t="s">
        <v>0</v>
      </c>
      <c r="D246" s="32">
        <v>13</v>
      </c>
      <c r="E246" s="32"/>
      <c r="F246" s="29"/>
      <c r="G246" s="29">
        <f t="shared" si="33"/>
        <v>0</v>
      </c>
      <c r="H246" s="35"/>
      <c r="I246" s="150"/>
      <c r="J246" s="1"/>
    </row>
    <row r="247" spans="1:10" outlineLevel="1">
      <c r="A247" s="7">
        <f t="shared" si="32"/>
        <v>191</v>
      </c>
      <c r="B247" s="28" t="s">
        <v>319</v>
      </c>
      <c r="C247" s="63" t="s">
        <v>0</v>
      </c>
      <c r="D247" s="32">
        <v>10</v>
      </c>
      <c r="E247" s="32"/>
      <c r="F247" s="29"/>
      <c r="G247" s="29">
        <f t="shared" si="33"/>
        <v>0</v>
      </c>
      <c r="H247" s="35"/>
      <c r="I247" s="150"/>
      <c r="J247" s="1"/>
    </row>
    <row r="248" spans="1:10" ht="30" outlineLevel="1">
      <c r="A248" s="7">
        <f t="shared" si="32"/>
        <v>192</v>
      </c>
      <c r="B248" s="28" t="s">
        <v>318</v>
      </c>
      <c r="C248" s="63" t="s">
        <v>0</v>
      </c>
      <c r="D248" s="29">
        <v>14</v>
      </c>
      <c r="E248" s="32"/>
      <c r="F248" s="29"/>
      <c r="G248" s="29">
        <f t="shared" si="33"/>
        <v>0</v>
      </c>
      <c r="H248" s="35"/>
      <c r="I248" s="150"/>
      <c r="J248" s="1"/>
    </row>
    <row r="249" spans="1:10" outlineLevel="1">
      <c r="A249" s="7">
        <f t="shared" si="32"/>
        <v>193</v>
      </c>
      <c r="B249" s="28" t="s">
        <v>225</v>
      </c>
      <c r="C249" s="63" t="s">
        <v>0</v>
      </c>
      <c r="D249" s="32">
        <v>44</v>
      </c>
      <c r="E249" s="29"/>
      <c r="F249" s="29"/>
      <c r="G249" s="29">
        <f t="shared" si="33"/>
        <v>0</v>
      </c>
      <c r="H249" s="35"/>
      <c r="I249" s="126"/>
      <c r="J249" s="1"/>
    </row>
    <row r="250" spans="1:10" outlineLevel="1">
      <c r="A250" s="7">
        <f t="shared" si="32"/>
        <v>194</v>
      </c>
      <c r="B250" s="28" t="s">
        <v>336</v>
      </c>
      <c r="C250" s="63" t="s">
        <v>0</v>
      </c>
      <c r="D250" s="29">
        <v>1</v>
      </c>
      <c r="E250" s="29"/>
      <c r="F250" s="29"/>
      <c r="G250" s="29">
        <f t="shared" si="33"/>
        <v>0</v>
      </c>
      <c r="H250" s="18"/>
      <c r="I250" s="27"/>
    </row>
    <row r="251" spans="1:10" outlineLevel="1">
      <c r="A251" s="7">
        <f t="shared" si="32"/>
        <v>195</v>
      </c>
      <c r="B251" s="73" t="s">
        <v>226</v>
      </c>
      <c r="C251" s="63" t="s">
        <v>1</v>
      </c>
      <c r="D251" s="32">
        <v>2040</v>
      </c>
      <c r="E251" s="32"/>
      <c r="F251" s="32"/>
      <c r="G251" s="29">
        <f t="shared" si="33"/>
        <v>0</v>
      </c>
      <c r="H251" s="18"/>
      <c r="I251" s="1"/>
      <c r="J251" s="1"/>
    </row>
    <row r="252" spans="1:10" outlineLevel="1">
      <c r="A252" s="7">
        <f t="shared" si="32"/>
        <v>196</v>
      </c>
      <c r="B252" s="28" t="s">
        <v>320</v>
      </c>
      <c r="C252" s="63" t="s">
        <v>1</v>
      </c>
      <c r="D252" s="32">
        <v>155</v>
      </c>
      <c r="E252" s="32"/>
      <c r="F252" s="29"/>
      <c r="G252" s="29">
        <f t="shared" si="33"/>
        <v>0</v>
      </c>
      <c r="H252" s="35"/>
    </row>
    <row r="253" spans="1:10" outlineLevel="1">
      <c r="A253" s="7">
        <f t="shared" si="32"/>
        <v>197</v>
      </c>
      <c r="B253" s="28" t="s">
        <v>2</v>
      </c>
      <c r="C253" s="63" t="s">
        <v>1</v>
      </c>
      <c r="D253" s="32">
        <v>565</v>
      </c>
      <c r="E253" s="32"/>
      <c r="F253" s="29"/>
      <c r="G253" s="29">
        <f t="shared" si="33"/>
        <v>0</v>
      </c>
      <c r="H253" s="35"/>
    </row>
    <row r="254" spans="1:10" outlineLevel="1">
      <c r="A254" s="7">
        <f t="shared" si="32"/>
        <v>198</v>
      </c>
      <c r="B254" s="28" t="s">
        <v>3</v>
      </c>
      <c r="C254" s="63" t="s">
        <v>1</v>
      </c>
      <c r="D254" s="32">
        <v>1560</v>
      </c>
      <c r="E254" s="32"/>
      <c r="F254" s="29"/>
      <c r="G254" s="29">
        <f t="shared" si="33"/>
        <v>0</v>
      </c>
      <c r="H254" s="35"/>
    </row>
    <row r="255" spans="1:10" outlineLevel="1">
      <c r="A255" s="7">
        <f t="shared" si="32"/>
        <v>199</v>
      </c>
      <c r="B255" s="28" t="s">
        <v>321</v>
      </c>
      <c r="C255" s="63" t="s">
        <v>1</v>
      </c>
      <c r="D255" s="32">
        <v>65</v>
      </c>
      <c r="E255" s="32"/>
      <c r="F255" s="29"/>
      <c r="G255" s="29">
        <f t="shared" si="33"/>
        <v>0</v>
      </c>
      <c r="H255" s="35"/>
    </row>
    <row r="256" spans="1:10" outlineLevel="1">
      <c r="A256" s="7">
        <f t="shared" si="32"/>
        <v>200</v>
      </c>
      <c r="B256" s="28" t="s">
        <v>4</v>
      </c>
      <c r="C256" s="63" t="s">
        <v>1</v>
      </c>
      <c r="D256" s="32">
        <v>60</v>
      </c>
      <c r="E256" s="32"/>
      <c r="F256" s="29"/>
      <c r="G256" s="29">
        <f t="shared" si="33"/>
        <v>0</v>
      </c>
      <c r="H256" s="35"/>
    </row>
    <row r="257" spans="1:10" outlineLevel="1">
      <c r="A257" s="7">
        <f t="shared" si="32"/>
        <v>201</v>
      </c>
      <c r="B257" s="28" t="s">
        <v>227</v>
      </c>
      <c r="C257" s="63" t="s">
        <v>1</v>
      </c>
      <c r="D257" s="32">
        <v>365</v>
      </c>
      <c r="E257" s="29"/>
      <c r="F257" s="32"/>
      <c r="G257" s="29">
        <f t="shared" si="33"/>
        <v>0</v>
      </c>
      <c r="H257" s="35"/>
    </row>
    <row r="258" spans="1:10" outlineLevel="1">
      <c r="A258" s="7">
        <f t="shared" si="32"/>
        <v>202</v>
      </c>
      <c r="B258" s="28" t="s">
        <v>228</v>
      </c>
      <c r="C258" s="63" t="s">
        <v>1</v>
      </c>
      <c r="D258" s="32">
        <v>365</v>
      </c>
      <c r="E258" s="29"/>
      <c r="F258" s="32"/>
      <c r="G258" s="29">
        <f t="shared" si="33"/>
        <v>0</v>
      </c>
      <c r="H258" s="35"/>
    </row>
    <row r="259" spans="1:10" outlineLevel="1">
      <c r="A259" s="7">
        <f t="shared" si="32"/>
        <v>203</v>
      </c>
      <c r="B259" s="28" t="s">
        <v>25</v>
      </c>
      <c r="C259" s="63" t="s">
        <v>1</v>
      </c>
      <c r="D259" s="32">
        <v>365</v>
      </c>
      <c r="E259" s="32"/>
      <c r="F259" s="29"/>
      <c r="G259" s="29">
        <f t="shared" si="33"/>
        <v>0</v>
      </c>
      <c r="H259" s="35"/>
    </row>
    <row r="260" spans="1:10" ht="30" outlineLevel="1">
      <c r="A260" s="7">
        <f t="shared" si="32"/>
        <v>204</v>
      </c>
      <c r="B260" s="28" t="s">
        <v>229</v>
      </c>
      <c r="C260" s="63" t="s">
        <v>0</v>
      </c>
      <c r="D260" s="32">
        <v>139</v>
      </c>
      <c r="E260" s="29"/>
      <c r="F260" s="29"/>
      <c r="G260" s="29">
        <f t="shared" si="33"/>
        <v>0</v>
      </c>
      <c r="H260" s="35"/>
      <c r="I260" s="130"/>
    </row>
    <row r="261" spans="1:10" ht="15" customHeight="1" outlineLevel="1">
      <c r="A261" s="7">
        <f t="shared" si="32"/>
        <v>205</v>
      </c>
      <c r="B261" s="31" t="s">
        <v>337</v>
      </c>
      <c r="C261" s="65" t="s">
        <v>0</v>
      </c>
      <c r="D261" s="32">
        <v>12</v>
      </c>
      <c r="E261" s="32"/>
      <c r="F261" s="32"/>
      <c r="G261" s="32">
        <f t="shared" si="33"/>
        <v>0</v>
      </c>
      <c r="H261" s="15"/>
      <c r="I261" s="130"/>
    </row>
    <row r="262" spans="1:10" ht="15" customHeight="1" outlineLevel="1">
      <c r="A262" s="7">
        <f t="shared" si="32"/>
        <v>206</v>
      </c>
      <c r="B262" s="31" t="s">
        <v>338</v>
      </c>
      <c r="C262" s="65" t="s">
        <v>0</v>
      </c>
      <c r="D262" s="32">
        <v>8</v>
      </c>
      <c r="E262" s="32"/>
      <c r="F262" s="32"/>
      <c r="G262" s="32">
        <f t="shared" si="33"/>
        <v>0</v>
      </c>
      <c r="H262" s="15"/>
      <c r="I262" s="130"/>
    </row>
    <row r="263" spans="1:10" ht="30" outlineLevel="1">
      <c r="A263" s="7">
        <f t="shared" si="32"/>
        <v>207</v>
      </c>
      <c r="B263" s="31" t="s">
        <v>230</v>
      </c>
      <c r="C263" s="63" t="s">
        <v>0</v>
      </c>
      <c r="D263" s="29">
        <v>34</v>
      </c>
      <c r="E263" s="32"/>
      <c r="F263" s="29"/>
      <c r="G263" s="29">
        <f t="shared" si="33"/>
        <v>0</v>
      </c>
      <c r="H263" s="18"/>
      <c r="I263" s="27"/>
    </row>
    <row r="264" spans="1:10" ht="30" outlineLevel="1">
      <c r="A264" s="7">
        <f t="shared" si="32"/>
        <v>208</v>
      </c>
      <c r="B264" s="31" t="s">
        <v>231</v>
      </c>
      <c r="C264" s="63" t="s">
        <v>0</v>
      </c>
      <c r="D264" s="29">
        <v>17</v>
      </c>
      <c r="E264" s="32"/>
      <c r="F264" s="29"/>
      <c r="G264" s="29">
        <f t="shared" si="33"/>
        <v>0</v>
      </c>
      <c r="H264" s="18"/>
      <c r="I264" s="27"/>
    </row>
    <row r="265" spans="1:10" ht="30" outlineLevel="1">
      <c r="A265" s="7">
        <f t="shared" si="32"/>
        <v>209</v>
      </c>
      <c r="B265" s="31" t="s">
        <v>232</v>
      </c>
      <c r="C265" s="63" t="s">
        <v>0</v>
      </c>
      <c r="D265" s="29">
        <v>5</v>
      </c>
      <c r="E265" s="32"/>
      <c r="F265" s="29"/>
      <c r="G265" s="29">
        <f t="shared" si="33"/>
        <v>0</v>
      </c>
      <c r="H265" s="18"/>
      <c r="I265" s="27"/>
    </row>
    <row r="266" spans="1:10" ht="30" outlineLevel="1">
      <c r="A266" s="7">
        <f t="shared" si="32"/>
        <v>210</v>
      </c>
      <c r="B266" s="31" t="s">
        <v>233</v>
      </c>
      <c r="C266" s="63" t="s">
        <v>0</v>
      </c>
      <c r="D266" s="29">
        <v>14</v>
      </c>
      <c r="E266" s="32"/>
      <c r="F266" s="29"/>
      <c r="G266" s="29">
        <f t="shared" si="33"/>
        <v>0</v>
      </c>
      <c r="H266" s="18"/>
      <c r="I266" s="27"/>
    </row>
    <row r="267" spans="1:10" outlineLevel="1">
      <c r="A267" s="7">
        <f t="shared" si="32"/>
        <v>211</v>
      </c>
      <c r="B267" s="28" t="s">
        <v>234</v>
      </c>
      <c r="C267" s="63" t="s">
        <v>1</v>
      </c>
      <c r="D267" s="29">
        <v>32</v>
      </c>
      <c r="E267" s="29"/>
      <c r="F267" s="29"/>
      <c r="G267" s="29">
        <f t="shared" si="33"/>
        <v>0</v>
      </c>
      <c r="H267" s="35"/>
      <c r="I267" s="27"/>
    </row>
    <row r="268" spans="1:10" ht="45" outlineLevel="1">
      <c r="A268" s="7">
        <f t="shared" si="32"/>
        <v>212</v>
      </c>
      <c r="B268" s="73" t="s">
        <v>63</v>
      </c>
      <c r="C268" s="74" t="s">
        <v>6</v>
      </c>
      <c r="D268" s="75">
        <v>1</v>
      </c>
      <c r="E268" s="75"/>
      <c r="F268" s="32"/>
      <c r="G268" s="29">
        <f t="shared" si="33"/>
        <v>0</v>
      </c>
      <c r="H268" s="76"/>
      <c r="I268" s="16"/>
      <c r="J268" s="1"/>
    </row>
    <row r="269" spans="1:10">
      <c r="A269" s="112"/>
      <c r="B269" s="42" t="s">
        <v>55</v>
      </c>
      <c r="C269" s="64"/>
      <c r="D269" s="43"/>
      <c r="E269" s="43"/>
      <c r="F269" s="43"/>
      <c r="G269" s="44">
        <f>SUM(G228:G268)</f>
        <v>0</v>
      </c>
      <c r="H269" s="35"/>
    </row>
    <row r="270" spans="1:10">
      <c r="A270" s="46"/>
      <c r="B270" s="47" t="s">
        <v>56</v>
      </c>
      <c r="C270" s="67"/>
      <c r="D270" s="48"/>
      <c r="E270" s="49"/>
      <c r="F270" s="49"/>
      <c r="G270" s="50">
        <f>G269+G226+G214+G200+G191+G184</f>
        <v>0</v>
      </c>
      <c r="H270" s="50"/>
    </row>
    <row r="271" spans="1:10">
      <c r="A271" s="36">
        <v>4</v>
      </c>
      <c r="B271" s="33" t="s">
        <v>153</v>
      </c>
      <c r="C271" s="61"/>
      <c r="D271" s="33"/>
      <c r="E271" s="33"/>
      <c r="F271" s="33"/>
      <c r="G271" s="33"/>
      <c r="H271" s="33"/>
    </row>
    <row r="272" spans="1:10">
      <c r="A272" s="58" t="s">
        <v>159</v>
      </c>
      <c r="B272" s="45" t="s">
        <v>35</v>
      </c>
      <c r="C272" s="66"/>
      <c r="D272" s="39"/>
      <c r="E272" s="39"/>
      <c r="F272" s="39"/>
      <c r="G272" s="39"/>
      <c r="H272" s="39"/>
      <c r="I272" s="27"/>
    </row>
    <row r="273" spans="1:9" ht="105" outlineLevel="1">
      <c r="A273" s="7">
        <f>A268+1</f>
        <v>213</v>
      </c>
      <c r="B273" s="31" t="s">
        <v>152</v>
      </c>
      <c r="C273" s="17" t="s">
        <v>235</v>
      </c>
      <c r="D273" s="32">
        <v>1</v>
      </c>
      <c r="E273" s="32"/>
      <c r="F273" s="29"/>
      <c r="G273" s="29">
        <f>(F273+E273)*D273</f>
        <v>0</v>
      </c>
      <c r="H273" s="5"/>
      <c r="I273" s="27"/>
    </row>
    <row r="274" spans="1:9">
      <c r="A274" s="38"/>
      <c r="B274" s="42" t="s">
        <v>174</v>
      </c>
      <c r="C274" s="64"/>
      <c r="D274" s="43"/>
      <c r="E274" s="43"/>
      <c r="F274" s="43"/>
      <c r="G274" s="44">
        <f>SUM(G273:G273)</f>
        <v>0</v>
      </c>
      <c r="H274" s="35"/>
    </row>
    <row r="275" spans="1:9">
      <c r="A275" s="58" t="s">
        <v>161</v>
      </c>
      <c r="B275" s="45" t="s">
        <v>37</v>
      </c>
      <c r="C275" s="66"/>
      <c r="D275" s="39"/>
      <c r="E275" s="39"/>
      <c r="F275" s="39"/>
      <c r="G275" s="39"/>
      <c r="H275" s="5"/>
    </row>
    <row r="276" spans="1:9" ht="105" outlineLevel="1">
      <c r="A276" s="37" t="e">
        <f>#REF!+1</f>
        <v>#REF!</v>
      </c>
      <c r="B276" s="31" t="s">
        <v>38</v>
      </c>
      <c r="C276" s="17" t="s">
        <v>235</v>
      </c>
      <c r="D276" s="32">
        <v>1</v>
      </c>
      <c r="E276" s="32"/>
      <c r="F276" s="32"/>
      <c r="G276" s="29">
        <f>(F276+E276)*D276</f>
        <v>0</v>
      </c>
      <c r="H276" s="5"/>
    </row>
    <row r="277" spans="1:9">
      <c r="A277" s="38"/>
      <c r="B277" s="42" t="s">
        <v>175</v>
      </c>
      <c r="C277" s="64"/>
      <c r="D277" s="43"/>
      <c r="E277" s="43"/>
      <c r="F277" s="43"/>
      <c r="G277" s="44">
        <f>SUM(G276)</f>
        <v>0</v>
      </c>
      <c r="H277" s="5"/>
    </row>
    <row r="278" spans="1:9">
      <c r="A278" s="58" t="s">
        <v>162</v>
      </c>
      <c r="B278" s="45" t="s">
        <v>160</v>
      </c>
      <c r="C278" s="66"/>
      <c r="D278" s="39"/>
      <c r="E278" s="39"/>
      <c r="F278" s="39"/>
      <c r="G278" s="39"/>
      <c r="H278" s="5"/>
    </row>
    <row r="279" spans="1:9" ht="45" outlineLevel="1">
      <c r="A279" s="37"/>
      <c r="B279" s="28" t="s">
        <v>163</v>
      </c>
      <c r="C279" s="59" t="s">
        <v>36</v>
      </c>
      <c r="D279" s="29">
        <v>460</v>
      </c>
      <c r="E279" s="29"/>
      <c r="F279" s="29"/>
      <c r="G279" s="29">
        <f>(F279+E279)*D279</f>
        <v>0</v>
      </c>
      <c r="H279" s="5"/>
    </row>
    <row r="280" spans="1:9">
      <c r="A280" s="38"/>
      <c r="B280" s="42" t="s">
        <v>176</v>
      </c>
      <c r="C280" s="64"/>
      <c r="D280" s="43"/>
      <c r="E280" s="43"/>
      <c r="F280" s="43"/>
      <c r="G280" s="44">
        <f>SUM(G279)</f>
        <v>0</v>
      </c>
      <c r="H280" s="35"/>
    </row>
    <row r="281" spans="1:9">
      <c r="A281" s="46"/>
      <c r="B281" s="47" t="s">
        <v>164</v>
      </c>
      <c r="C281" s="67"/>
      <c r="D281" s="48"/>
      <c r="E281" s="49"/>
      <c r="F281" s="49"/>
      <c r="G281" s="50">
        <f>SUM(G280,G277,G274)</f>
        <v>0</v>
      </c>
      <c r="H281" s="50"/>
    </row>
    <row r="282" spans="1:9" ht="15.75">
      <c r="A282" s="51"/>
      <c r="B282" s="52" t="s">
        <v>236</v>
      </c>
      <c r="C282" s="68"/>
      <c r="D282" s="53"/>
      <c r="E282" s="53"/>
      <c r="F282" s="56"/>
      <c r="G282" s="55">
        <f>G19+G132+G270+G281</f>
        <v>0</v>
      </c>
      <c r="H282" s="55"/>
    </row>
    <row r="283" spans="1:9">
      <c r="A283" s="54"/>
      <c r="B283" s="84" t="s">
        <v>346</v>
      </c>
      <c r="C283" s="68"/>
      <c r="D283" s="53"/>
      <c r="E283" s="53"/>
      <c r="F283" s="53"/>
      <c r="G283" s="153">
        <f t="shared" ref="G283" si="34">G282/118*18</f>
        <v>0</v>
      </c>
      <c r="H283" s="53"/>
      <c r="I283" s="118"/>
    </row>
    <row r="285" spans="1:9">
      <c r="B285" s="57" t="s">
        <v>58</v>
      </c>
    </row>
    <row r="286" spans="1:9">
      <c r="A286" s="115">
        <v>1</v>
      </c>
      <c r="B286" s="131" t="s">
        <v>72</v>
      </c>
      <c r="C286" s="131"/>
      <c r="D286" s="131"/>
      <c r="E286" s="131"/>
      <c r="F286" s="131"/>
      <c r="G286" s="131"/>
    </row>
    <row r="287" spans="1:9">
      <c r="A287" s="115">
        <v>2</v>
      </c>
      <c r="B287" s="131" t="s">
        <v>177</v>
      </c>
      <c r="C287" s="131"/>
      <c r="D287" s="131"/>
      <c r="E287" s="131"/>
      <c r="F287" s="131"/>
      <c r="G287" s="131"/>
    </row>
    <row r="289" spans="1:10">
      <c r="A289" s="133" t="s">
        <v>59</v>
      </c>
      <c r="B289" s="133"/>
      <c r="C289" s="133"/>
      <c r="D289" s="133"/>
      <c r="E289" s="133"/>
      <c r="F289" s="133"/>
      <c r="G289" s="133"/>
      <c r="H289" s="27"/>
      <c r="I289" s="27"/>
      <c r="J289" s="27"/>
    </row>
    <row r="290" spans="1:10">
      <c r="A290" s="132"/>
      <c r="B290" s="132"/>
      <c r="C290" s="132"/>
      <c r="D290" s="132"/>
      <c r="E290" s="132"/>
      <c r="F290" s="132"/>
      <c r="G290" s="132"/>
      <c r="H290" s="27"/>
      <c r="I290" s="27"/>
      <c r="J290" s="27"/>
    </row>
    <row r="291" spans="1:10">
      <c r="A291" s="133" t="s">
        <v>60</v>
      </c>
      <c r="B291" s="133"/>
      <c r="C291" s="133"/>
      <c r="D291" s="133"/>
      <c r="E291" s="133"/>
      <c r="F291" s="133"/>
      <c r="G291" s="133"/>
      <c r="H291" s="27"/>
      <c r="I291" s="27"/>
      <c r="J291" s="27"/>
    </row>
    <row r="292" spans="1:10">
      <c r="A292" s="132"/>
      <c r="B292" s="132"/>
      <c r="C292" s="132"/>
      <c r="D292" s="132"/>
      <c r="E292" s="132"/>
      <c r="F292" s="132"/>
      <c r="G292" s="132"/>
      <c r="H292" s="27"/>
      <c r="I292" s="27"/>
      <c r="J292" s="27"/>
    </row>
  </sheetData>
  <mergeCells count="26">
    <mergeCell ref="A8:H8"/>
    <mergeCell ref="A1:H1"/>
    <mergeCell ref="A2:H2"/>
    <mergeCell ref="A3:H3"/>
    <mergeCell ref="A4:H4"/>
    <mergeCell ref="A7:H7"/>
    <mergeCell ref="I240:I248"/>
    <mergeCell ref="A9:H9"/>
    <mergeCell ref="A11:A12"/>
    <mergeCell ref="B11:B12"/>
    <mergeCell ref="C11:C12"/>
    <mergeCell ref="D11:D12"/>
    <mergeCell ref="E11:F11"/>
    <mergeCell ref="G11:G12"/>
    <mergeCell ref="H11:H12"/>
    <mergeCell ref="I11:I12"/>
    <mergeCell ref="I41:I42"/>
    <mergeCell ref="I154:I155"/>
    <mergeCell ref="I169:I180"/>
    <mergeCell ref="I196:I197"/>
    <mergeCell ref="A292:G292"/>
    <mergeCell ref="B286:G286"/>
    <mergeCell ref="B287:G287"/>
    <mergeCell ref="A289:G289"/>
    <mergeCell ref="A290:G290"/>
    <mergeCell ref="A291:G29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 с объемами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Бобрицкий Роман Геннадьевич</cp:lastModifiedBy>
  <cp:lastPrinted>2015-04-13T22:57:12Z</cp:lastPrinted>
  <dcterms:created xsi:type="dcterms:W3CDTF">2014-01-17T06:05:14Z</dcterms:created>
  <dcterms:modified xsi:type="dcterms:W3CDTF">2015-05-05T10:09:20Z</dcterms:modified>
</cp:coreProperties>
</file>